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oceseoffallriver.sharepoint.com/sites/Finance/Shared Documents/Projects/Financial Reviews/FinalAuditTemplates/"/>
    </mc:Choice>
  </mc:AlternateContent>
  <xr:revisionPtr revIDLastSave="100" documentId="8_{21E54642-D13B-405C-97ED-3BF495E0FF97}" xr6:coauthVersionLast="47" xr6:coauthVersionMax="47" xr10:uidLastSave="{F0E68A25-B9FE-48E6-9B68-242E1783F6DC}"/>
  <bookViews>
    <workbookView xWindow="-120" yWindow="-120" windowWidth="29040" windowHeight="15720" xr2:uid="{E1DDE884-5EAB-43AC-B937-65DE980EFA70}"/>
  </bookViews>
  <sheets>
    <sheet name="FR Scoring" sheetId="1" r:id="rId1"/>
  </sheets>
  <definedNames>
    <definedName name="_xlnm.Print_Area" localSheetId="0">'FR Scoring'!$A$1:$O$117</definedName>
    <definedName name="_xlnm.Print_Titles" localSheetId="0">'FR Scoring'!$1:$5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1" l="1"/>
  <c r="K109" i="1" s="1"/>
  <c r="I91" i="1"/>
  <c r="I82" i="1"/>
  <c r="K81" i="1" s="1"/>
  <c r="I38" i="1"/>
  <c r="K37" i="1" s="1"/>
  <c r="I13" i="1"/>
  <c r="K9" i="1" s="1"/>
  <c r="I31" i="1"/>
  <c r="I10" i="1"/>
  <c r="I22" i="1"/>
  <c r="K21" i="1" s="1"/>
  <c r="I70" i="1"/>
  <c r="K69" i="1" s="1"/>
  <c r="I64" i="1"/>
  <c r="I54" i="1"/>
  <c r="K53" i="1" s="1"/>
  <c r="I48" i="1"/>
  <c r="K47" i="1" s="1"/>
  <c r="N6" i="1" l="1"/>
  <c r="K90" i="1"/>
  <c r="K30" i="1"/>
  <c r="K12" i="1"/>
  <c r="K63" i="1" l="1"/>
</calcChain>
</file>

<file path=xl/sharedStrings.xml><?xml version="1.0" encoding="utf-8"?>
<sst xmlns="http://schemas.openxmlformats.org/spreadsheetml/2006/main" count="206" uniqueCount="123">
  <si>
    <t>x</t>
  </si>
  <si>
    <t>Roman Catholic Bishop of Fall River (A Corporation Sole)</t>
  </si>
  <si>
    <t>Priority Task</t>
  </si>
  <si>
    <t>No Review Needed</t>
  </si>
  <si>
    <t>Payroll</t>
  </si>
  <si>
    <t>Surface / 
High-Level Review</t>
  </si>
  <si>
    <t>Meets at least quarterly</t>
  </si>
  <si>
    <t>Timely reconciliation (within 30-45 days of month end)</t>
  </si>
  <si>
    <t>Reconciliation balance (register balance) agrees to GL balance (aside from timing differences)</t>
  </si>
  <si>
    <t>Support (invoice, receipt, check request, reimbursement form) available for every expense</t>
  </si>
  <si>
    <t>Support agrees to amount of check</t>
  </si>
  <si>
    <t>Support is marked as paid</t>
  </si>
  <si>
    <t>Documented review of register by Pastor/Principal</t>
  </si>
  <si>
    <t>Plastic, serial-numbered tamper proof bags are used to secure Offertory</t>
  </si>
  <si>
    <t>Inventory of unused bags are secured</t>
  </si>
  <si>
    <t>Parish has a safe to secure Offertory</t>
  </si>
  <si>
    <t>Individual that assigns weekly bags cannot access safe where bags are stored</t>
  </si>
  <si>
    <t>Ushers collect Offertory using long-handled baskets</t>
  </si>
  <si>
    <t>Counters inspect the sealed bags and complete the tracking sheet prior to opening and beginning the count</t>
  </si>
  <si>
    <t>Minimum of three counters perform the count (max of 2 related)</t>
  </si>
  <si>
    <t>Counters rotate weekly</t>
  </si>
  <si>
    <t>Count sheets are utilized</t>
  </si>
  <si>
    <t>Offertory is counted and tracked by Mass</t>
  </si>
  <si>
    <t>Count sheets are completed in pen</t>
  </si>
  <si>
    <t>Count sheets are signed by all counters present</t>
  </si>
  <si>
    <t>Count sheet is reviewed by Parish staff</t>
  </si>
  <si>
    <t>Offertory is immediately deposited by at least two counters</t>
  </si>
  <si>
    <t>Parish staff reviews tracking sheet, signs, and staples to count sheet</t>
  </si>
  <si>
    <t>Copy of deposit slip is attached to count sheet</t>
  </si>
  <si>
    <t>Parish staff reconciles deposit slip to count sheet</t>
  </si>
  <si>
    <t>Serial numbered bags are assigned weekly and tracked on a tracking sheet</t>
  </si>
  <si>
    <t>Financial Review Program</t>
  </si>
  <si>
    <t>Points</t>
  </si>
  <si>
    <t>Weighting (L2)</t>
  </si>
  <si>
    <t>Client Score</t>
  </si>
  <si>
    <t>Weighting (L3)</t>
  </si>
  <si>
    <t>No = 0, Yes = 5</t>
  </si>
  <si>
    <t>Testing Areas for Internal Scoring</t>
  </si>
  <si>
    <t>Weighting (L1)</t>
  </si>
  <si>
    <t>Parish has counters</t>
  </si>
  <si>
    <t>Yes = 5;  The bag locks = 3; No lock/seal = 0</t>
  </si>
  <si>
    <t>Counter prepares deposit slip</t>
  </si>
  <si>
    <t>Counter initials deposit slip</t>
  </si>
  <si>
    <t>Analyst's Note: Use of word "every" does not mean that every single transaction was tested. Scope of financial review covers one fiscal year and then sample testing within each area.</t>
  </si>
  <si>
    <t>0 - 1.67</t>
  </si>
  <si>
    <t>1.68 - 3.35</t>
  </si>
  <si>
    <t>3.36 - 5</t>
  </si>
  <si>
    <t>All Offertory collected is deposited with no withdrawals of cash</t>
  </si>
  <si>
    <t>Does parish use dual factor authentication?</t>
  </si>
  <si>
    <t>No = 0 points, Yes= 5 pts</t>
  </si>
  <si>
    <t>No = 0, Some= 3 Yes = 5</t>
  </si>
  <si>
    <t>Does the parish use online banking</t>
  </si>
  <si>
    <t>Does Parish use QBO</t>
  </si>
  <si>
    <t xml:space="preserve">Are computers physically secured? </t>
  </si>
  <si>
    <t>Are former employees removed in a timely manner?</t>
  </si>
  <si>
    <t>Minutes taken consistently</t>
  </si>
  <si>
    <t>GL Review, Cash, and Internal Controls</t>
  </si>
  <si>
    <t>Assets</t>
  </si>
  <si>
    <t>Bank Reconciliations</t>
  </si>
  <si>
    <t>Accounts Payable</t>
  </si>
  <si>
    <t>Is acccess shared between employees</t>
  </si>
  <si>
    <t>Is Pastor Sole Signatory?</t>
  </si>
  <si>
    <t>Does the parish allow transfers to external accounts?</t>
  </si>
  <si>
    <t>Does the parish have a debit card?</t>
  </si>
  <si>
    <t>Does the Parish use a signature stamp?</t>
  </si>
  <si>
    <t>No = 5, Yes = 0</t>
  </si>
  <si>
    <t>Signed by preparer?</t>
  </si>
  <si>
    <t>Signed by pastor?</t>
  </si>
  <si>
    <t>Is parish using accounts payable?</t>
  </si>
  <si>
    <t>Are all checks printed from accounting software?</t>
  </si>
  <si>
    <t>All = 5; Missing 3 or less = 2.5 ; Missing more than 4 = 0</t>
  </si>
  <si>
    <t>Pastors expenses were reasonable and did not exceed 10k</t>
  </si>
  <si>
    <t>Expense is reasonable in nature (excluding pastors)</t>
  </si>
  <si>
    <t>Tax Compliance &amp; Payroll</t>
  </si>
  <si>
    <t>Are W-9 forms available for all vendors?</t>
  </si>
  <si>
    <t>Are 1099s being issued to visting priests?</t>
  </si>
  <si>
    <t>Are 1099s being issued to vendors (non-incorporated)</t>
  </si>
  <si>
    <t>Is Paylocity your payroll provider?</t>
  </si>
  <si>
    <t>Signed policy in place for medical/dental employer contribution?</t>
  </si>
  <si>
    <t>Signed policy in place for 403b?</t>
  </si>
  <si>
    <t>Proper employee file being kept?</t>
  </si>
  <si>
    <t>Employees are paid correct amount?</t>
  </si>
  <si>
    <t>Proper deductions are being paid?</t>
  </si>
  <si>
    <t>Proper taxes are being paid?</t>
  </si>
  <si>
    <t>Payroll is properly recorded in QBO</t>
  </si>
  <si>
    <t>No = 0, Somewhat= 3 Yes = 5</t>
  </si>
  <si>
    <t>Annual report was submitted to the Bishop</t>
  </si>
  <si>
    <t>Financial Platform and Security</t>
  </si>
  <si>
    <t>Are all bank accounts listed on the balance sheet?</t>
  </si>
  <si>
    <t>Finance Council and Annual Reports</t>
  </si>
  <si>
    <t>Opportunities</t>
  </si>
  <si>
    <t>Has the parish joined the Diocese's Amazon account</t>
  </si>
  <si>
    <t>Non-scoring item</t>
  </si>
  <si>
    <t>do not score</t>
  </si>
  <si>
    <t>Is the parish a participant in Diocesan electric supply bid?</t>
  </si>
  <si>
    <t>Does the Parish do a parish grand annual appeal?</t>
  </si>
  <si>
    <t>Offertory</t>
  </si>
  <si>
    <t>Collections process</t>
  </si>
  <si>
    <t>Counting process</t>
  </si>
  <si>
    <t>Are 1099s being issued to lay individuals?</t>
  </si>
  <si>
    <r>
      <t xml:space="preserve">Offertory is immediately transferred to secure bag upon collection and sealed </t>
    </r>
    <r>
      <rPr>
        <sz val="10.5"/>
        <color rgb="FF7030A0"/>
        <rFont val="Palatino Linotype"/>
        <family val="1"/>
      </rPr>
      <t>and placed in safe (immediately after mass)</t>
    </r>
  </si>
  <si>
    <t>There is an active finance council</t>
  </si>
  <si>
    <t>Does the parish follow Diocesan policy with respect to excess cash reserves</t>
  </si>
  <si>
    <t>(Parish Name)</t>
  </si>
  <si>
    <t>Financial Basics, Systems, Reporting, and Opportunities</t>
  </si>
  <si>
    <t>Basics</t>
  </si>
  <si>
    <t>Do all computers have an active anti-virus software running?</t>
  </si>
  <si>
    <t>Does the parish have an active copy of the MA ST-2 on file?</t>
  </si>
  <si>
    <t>Facilities Management</t>
  </si>
  <si>
    <t>Did FC approve the budget?</t>
  </si>
  <si>
    <t>Has the parish completed a capital needs assessment?</t>
  </si>
  <si>
    <t>Did the parish receive approval from the Bishop for all projects &gt; $10,000?</t>
  </si>
  <si>
    <t>Does the parish have current leases for any property being rented?</t>
  </si>
  <si>
    <t>Has the parish provided complete and timely responses to CMG (Chris Borba) annual risk management inspection?</t>
  </si>
  <si>
    <t>An annual report was sent to parishioners</t>
  </si>
  <si>
    <t>Does the parish have an online giving option in place?</t>
  </si>
  <si>
    <t>Are all computers running Windows 11 or later operating system?</t>
  </si>
  <si>
    <t>Has parish staff completed any cybersecurity training?</t>
  </si>
  <si>
    <t>Points Grading</t>
  </si>
  <si>
    <t>Comments</t>
  </si>
  <si>
    <t>Complete Self-Assessment Scoring down Column G for each line item.</t>
  </si>
  <si>
    <t>Parish Score</t>
  </si>
  <si>
    <t>Does the parish complete a budget?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</si>
</sst>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.5"/>
      <color theme="1"/>
      <name val="Palatino Linotype"/>
      <family val="1"/>
    </font>
    <font>
      <sz val="10.5"/>
      <color theme="1"/>
      <name val="Palatino Linotype"/>
      <family val="1"/>
    </font>
    <font>
      <u/>
      <sz val="10.5"/>
      <color theme="10"/>
      <name val="Palatino Linotype"/>
      <family val="1"/>
    </font>
    <font>
      <sz val="9"/>
      <color theme="1"/>
      <name val="Palatino Linotype"/>
      <family val="1"/>
    </font>
    <font>
      <sz val="10.5"/>
      <color theme="4"/>
      <name val="Palatino Linotype"/>
      <family val="1"/>
    </font>
    <font>
      <sz val="10.5"/>
      <color theme="9"/>
      <name val="Palatino Linotype"/>
      <family val="1"/>
    </font>
    <font>
      <sz val="10.5"/>
      <color rgb="FF7030A0"/>
      <name val="Palatino Linotype"/>
      <family val="1"/>
    </font>
    <font>
      <sz val="11"/>
      <color theme="1"/>
      <name val="Calibri"/>
      <family val="2"/>
      <scheme val="minor"/>
    </font>
    <font>
      <sz val="10.5"/>
      <name val="Palatino Linotype"/>
      <family val="1"/>
    </font>
    <font>
      <sz val="9"/>
      <name val="Palatino Linotype"/>
      <family val="1"/>
    </font>
    <font>
      <b/>
      <sz val="14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Calibri"/>
      <family val="2"/>
      <scheme val="minor"/>
    </font>
    <font>
      <b/>
      <sz val="10.5"/>
      <color theme="5"/>
      <name val="Palatino Linotype"/>
      <family val="1"/>
    </font>
    <font>
      <b/>
      <u/>
      <sz val="10.5"/>
      <color theme="1"/>
      <name val="Palatino Linotype"/>
      <family val="1"/>
    </font>
    <font>
      <sz val="10.5"/>
      <color theme="5" tint="-0.499984740745262"/>
      <name val="Palatino Linotype"/>
      <family val="1"/>
    </font>
    <font>
      <i/>
      <sz val="10.5"/>
      <color theme="1"/>
      <name val="Palatino Linotype"/>
      <family val="1"/>
    </font>
    <font>
      <b/>
      <sz val="12"/>
      <color theme="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vertical="center"/>
    </xf>
    <xf numFmtId="0" fontId="3" fillId="0" borderId="15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9" fontId="3" fillId="0" borderId="19" xfId="0" applyNumberFormat="1" applyFont="1" applyBorder="1" applyAlignment="1">
      <alignment horizontal="center" vertical="top" wrapText="1"/>
    </xf>
    <xf numFmtId="9" fontId="3" fillId="0" borderId="15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6" fillId="0" borderId="15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2" fontId="6" fillId="0" borderId="15" xfId="0" applyNumberFormat="1" applyFont="1" applyBorder="1" applyAlignment="1">
      <alignment horizontal="center" vertical="top" wrapText="1"/>
    </xf>
    <xf numFmtId="2" fontId="6" fillId="0" borderId="19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8" fillId="0" borderId="15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2" fontId="8" fillId="0" borderId="20" xfId="0" applyNumberFormat="1" applyFont="1" applyBorder="1" applyAlignment="1">
      <alignment horizontal="center"/>
    </xf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9" fontId="3" fillId="4" borderId="0" xfId="2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4" xfId="0" applyFont="1" applyBorder="1" applyAlignment="1">
      <alignment vertical="center" textRotation="45" wrapText="1"/>
    </xf>
    <xf numFmtId="0" fontId="3" fillId="0" borderId="7" xfId="0" applyFont="1" applyBorder="1" applyAlignment="1">
      <alignment vertical="center" textRotation="45" wrapText="1"/>
    </xf>
    <xf numFmtId="0" fontId="3" fillId="0" borderId="7" xfId="0" applyFont="1" applyBorder="1" applyAlignment="1">
      <alignment vertical="center" textRotation="45"/>
    </xf>
    <xf numFmtId="0" fontId="3" fillId="0" borderId="21" xfId="0" applyFont="1" applyBorder="1" applyAlignment="1">
      <alignment vertical="center" textRotation="45" wrapText="1"/>
    </xf>
    <xf numFmtId="0" fontId="3" fillId="0" borderId="0" xfId="0" applyFont="1" applyAlignment="1">
      <alignment vertical="center" textRotation="45" wrapText="1"/>
    </xf>
    <xf numFmtId="0" fontId="3" fillId="0" borderId="21" xfId="0" applyFont="1" applyBorder="1" applyAlignment="1">
      <alignment horizontal="center" vertical="center" textRotation="45" wrapText="1"/>
    </xf>
    <xf numFmtId="0" fontId="3" fillId="0" borderId="0" xfId="0" applyFont="1" applyAlignment="1">
      <alignment horizontal="center" vertical="center" textRotation="45" wrapText="1"/>
    </xf>
    <xf numFmtId="0" fontId="3" fillId="0" borderId="0" xfId="0" applyFont="1" applyAlignment="1">
      <alignment horizontal="center" vertical="center" textRotation="45"/>
    </xf>
    <xf numFmtId="0" fontId="3" fillId="0" borderId="21" xfId="0" applyFont="1" applyBorder="1" applyAlignment="1">
      <alignment horizontal="center" vertical="center" textRotation="45"/>
    </xf>
    <xf numFmtId="0" fontId="2" fillId="4" borderId="0" xfId="0" applyFont="1" applyFill="1" applyAlignment="1">
      <alignment vertical="center"/>
    </xf>
    <xf numFmtId="0" fontId="3" fillId="0" borderId="0" xfId="0" applyFont="1" applyAlignment="1">
      <alignment vertical="top" wrapText="1"/>
    </xf>
    <xf numFmtId="0" fontId="3" fillId="4" borderId="0" xfId="0" applyFont="1" applyFill="1" applyAlignment="1">
      <alignment horizontal="center"/>
    </xf>
    <xf numFmtId="2" fontId="10" fillId="0" borderId="19" xfId="0" applyNumberFormat="1" applyFont="1" applyBorder="1" applyAlignment="1">
      <alignment horizontal="center" vertical="top" wrapText="1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2" fontId="10" fillId="3" borderId="15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vertical="center" textRotation="45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9" fontId="3" fillId="0" borderId="19" xfId="2" applyFont="1" applyBorder="1" applyAlignment="1">
      <alignment horizontal="center" vertical="top" wrapText="1"/>
    </xf>
    <xf numFmtId="9" fontId="3" fillId="0" borderId="13" xfId="2" applyFont="1" applyBorder="1" applyAlignment="1">
      <alignment horizontal="center" vertical="top" wrapText="1"/>
    </xf>
    <xf numFmtId="2" fontId="10" fillId="4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 applyAlignment="1">
      <alignment horizont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wrapText="1"/>
    </xf>
    <xf numFmtId="0" fontId="3" fillId="4" borderId="9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12" fillId="0" borderId="0" xfId="0" applyFont="1"/>
    <xf numFmtId="0" fontId="5" fillId="0" borderId="2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textRotation="45" wrapText="1"/>
    </xf>
    <xf numFmtId="0" fontId="5" fillId="4" borderId="22" xfId="0" applyFont="1" applyFill="1" applyBorder="1" applyAlignment="1">
      <alignment vertical="center"/>
    </xf>
    <xf numFmtId="0" fontId="3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2" fontId="6" fillId="0" borderId="13" xfId="0" applyNumberFormat="1" applyFont="1" applyBorder="1" applyAlignment="1">
      <alignment horizontal="center" vertical="top" wrapText="1"/>
    </xf>
    <xf numFmtId="2" fontId="6" fillId="4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164" fontId="3" fillId="0" borderId="19" xfId="0" applyNumberFormat="1" applyFont="1" applyBorder="1" applyAlignment="1">
      <alignment horizontal="center" vertical="top" wrapText="1"/>
    </xf>
    <xf numFmtId="164" fontId="6" fillId="4" borderId="0" xfId="0" applyNumberFormat="1" applyFont="1" applyFill="1" applyAlignment="1">
      <alignment horizontal="center" vertical="center"/>
    </xf>
    <xf numFmtId="164" fontId="10" fillId="3" borderId="15" xfId="2" applyNumberFormat="1" applyFont="1" applyFill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0" borderId="13" xfId="0" applyNumberFormat="1" applyFont="1" applyBorder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9" fontId="3" fillId="0" borderId="26" xfId="2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 wrapText="1"/>
    </xf>
    <xf numFmtId="164" fontId="6" fillId="0" borderId="26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3" fillId="0" borderId="9" xfId="0" applyFont="1" applyBorder="1" applyAlignment="1">
      <alignment vertical="center" textRotation="45"/>
    </xf>
    <xf numFmtId="0" fontId="3" fillId="0" borderId="22" xfId="0" applyFont="1" applyBorder="1" applyAlignment="1">
      <alignment horizontal="center" vertical="center" textRotation="45"/>
    </xf>
    <xf numFmtId="0" fontId="3" fillId="0" borderId="22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9" fontId="3" fillId="0" borderId="30" xfId="2" applyFont="1" applyBorder="1" applyAlignment="1">
      <alignment horizontal="center" vertical="top" wrapText="1"/>
    </xf>
    <xf numFmtId="2" fontId="6" fillId="0" borderId="31" xfId="0" applyNumberFormat="1" applyFont="1" applyBorder="1" applyAlignment="1">
      <alignment horizontal="center" vertical="top" wrapText="1"/>
    </xf>
    <xf numFmtId="164" fontId="6" fillId="0" borderId="31" xfId="0" applyNumberFormat="1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vertical="top" wrapText="1"/>
    </xf>
    <xf numFmtId="0" fontId="15" fillId="0" borderId="0" xfId="0" applyFont="1"/>
    <xf numFmtId="9" fontId="3" fillId="0" borderId="13" xfId="2" applyFont="1" applyFill="1" applyBorder="1" applyAlignment="1">
      <alignment horizontal="center" vertical="top" wrapText="1"/>
    </xf>
    <xf numFmtId="9" fontId="3" fillId="0" borderId="19" xfId="2" applyFont="1" applyFill="1" applyBorder="1" applyAlignment="1">
      <alignment horizontal="center" vertical="top" wrapText="1"/>
    </xf>
    <xf numFmtId="0" fontId="3" fillId="0" borderId="0" xfId="0" applyFont="1" applyAlignment="1">
      <alignment vertical="center" textRotation="45"/>
    </xf>
    <xf numFmtId="0" fontId="16" fillId="4" borderId="0" xfId="0" applyFont="1" applyFill="1" applyAlignment="1">
      <alignment horizontal="center" vertical="center"/>
    </xf>
    <xf numFmtId="0" fontId="17" fillId="0" borderId="0" xfId="0" applyFont="1"/>
    <xf numFmtId="0" fontId="17" fillId="7" borderId="33" xfId="0" applyFont="1" applyFill="1" applyBorder="1" applyAlignment="1">
      <alignment horizontal="center"/>
    </xf>
    <xf numFmtId="0" fontId="17" fillId="7" borderId="34" xfId="0" applyFont="1" applyFill="1" applyBorder="1" applyAlignment="1">
      <alignment horizontal="center"/>
    </xf>
    <xf numFmtId="0" fontId="17" fillId="7" borderId="35" xfId="0" applyFont="1" applyFill="1" applyBorder="1" applyAlignment="1">
      <alignment wrapText="1"/>
    </xf>
    <xf numFmtId="0" fontId="17" fillId="7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0" borderId="15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7" fillId="4" borderId="2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164" fontId="18" fillId="0" borderId="0" xfId="0" applyNumberFormat="1" applyFont="1"/>
    <xf numFmtId="0" fontId="17" fillId="7" borderId="19" xfId="0" applyFont="1" applyFill="1" applyBorder="1" applyAlignment="1">
      <alignment horizontal="center" vertical="top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3" fillId="2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3" fillId="0" borderId="23" xfId="0" applyFont="1" applyBorder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13" fillId="4" borderId="22" xfId="0" applyFont="1" applyFill="1" applyBorder="1" applyAlignment="1">
      <alignment vertical="center"/>
    </xf>
    <xf numFmtId="0" fontId="13" fillId="0" borderId="29" xfId="0" applyFont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textRotation="45" wrapText="1"/>
    </xf>
    <xf numFmtId="0" fontId="3" fillId="0" borderId="4" xfId="0" applyFont="1" applyBorder="1" applyAlignment="1">
      <alignment horizontal="center" vertical="center" textRotation="45" wrapText="1"/>
    </xf>
    <xf numFmtId="0" fontId="2" fillId="4" borderId="2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3"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</xdr:row>
      <xdr:rowOff>85725</xdr:rowOff>
    </xdr:from>
    <xdr:to>
      <xdr:col>6</xdr:col>
      <xdr:colOff>790575</xdr:colOff>
      <xdr:row>3</xdr:row>
      <xdr:rowOff>114300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7CC507DB-F47A-F4BE-E650-AD1FD6EE121B}"/>
            </a:ext>
          </a:extLst>
        </xdr:cNvPr>
        <xdr:cNvSpPr/>
      </xdr:nvSpPr>
      <xdr:spPr>
        <a:xfrm>
          <a:off x="8734425" y="295275"/>
          <a:ext cx="581025" cy="428625"/>
        </a:xfrm>
        <a:prstGeom prst="down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A0C6-26C2-4DA3-A4D3-A9C33A6CC786}">
  <sheetPr>
    <pageSetUpPr fitToPage="1"/>
  </sheetPr>
  <dimension ref="A1:R121"/>
  <sheetViews>
    <sheetView tabSelected="1" zoomScaleNormal="100" workbookViewId="0">
      <pane ySplit="6" topLeftCell="A30" activePane="bottomLeft" state="frozen"/>
      <selection pane="bottomLeft" activeCell="D28" sqref="D28"/>
    </sheetView>
  </sheetViews>
  <sheetFormatPr defaultColWidth="9.140625" defaultRowHeight="15.75" outlineLevelCol="2" x14ac:dyDescent="0.3"/>
  <cols>
    <col min="1" max="3" width="3.140625" style="3" customWidth="1"/>
    <col min="4" max="4" width="49.140625" style="3" customWidth="1"/>
    <col min="5" max="5" width="27.7109375" style="167" customWidth="1"/>
    <col min="6" max="6" width="39.28515625" style="26" customWidth="1"/>
    <col min="7" max="7" width="15" style="157" customWidth="1"/>
    <col min="8" max="8" width="15" style="2" customWidth="1"/>
    <col min="9" max="10" width="15" style="37" customWidth="1"/>
    <col min="11" max="11" width="15" style="37" hidden="1" customWidth="1" outlineLevel="2"/>
    <col min="12" max="12" width="15" style="2" hidden="1" customWidth="1" outlineLevel="2"/>
    <col min="13" max="13" width="15" style="43" hidden="1" customWidth="1" outlineLevel="1" collapsed="1"/>
    <col min="14" max="14" width="15" style="49" customWidth="1" collapsed="1"/>
    <col min="15" max="15" width="13" style="3" customWidth="1"/>
    <col min="16" max="18" width="17" style="2" hidden="1" customWidth="1"/>
    <col min="19" max="16384" width="9.140625" style="3"/>
  </cols>
  <sheetData>
    <row r="1" spans="1:18" ht="16.5" thickBot="1" x14ac:dyDescent="0.35">
      <c r="A1" s="1" t="s">
        <v>1</v>
      </c>
      <c r="B1" s="1"/>
      <c r="G1" s="152"/>
      <c r="H1" s="3"/>
    </row>
    <row r="2" spans="1:18" ht="15.75" customHeight="1" x14ac:dyDescent="0.3">
      <c r="A2" s="147" t="s">
        <v>103</v>
      </c>
      <c r="B2" s="1"/>
      <c r="F2" s="181" t="s">
        <v>120</v>
      </c>
      <c r="G2" s="153"/>
      <c r="M2" s="92"/>
      <c r="N2" s="89" t="s">
        <v>44</v>
      </c>
      <c r="O2" s="175" t="s">
        <v>118</v>
      </c>
    </row>
    <row r="3" spans="1:18" x14ac:dyDescent="0.3">
      <c r="A3" s="3" t="s">
        <v>31</v>
      </c>
      <c r="F3" s="182"/>
      <c r="G3" s="154"/>
      <c r="M3" s="92"/>
      <c r="N3" s="90" t="s">
        <v>45</v>
      </c>
      <c r="O3" s="175"/>
    </row>
    <row r="4" spans="1:18" s="4" customFormat="1" ht="16.5" thickBot="1" x14ac:dyDescent="0.35">
      <c r="A4" s="3" t="s">
        <v>37</v>
      </c>
      <c r="B4" s="3"/>
      <c r="E4" s="168"/>
      <c r="F4" s="183"/>
      <c r="G4" s="155"/>
      <c r="I4" s="38"/>
      <c r="J4" s="38"/>
      <c r="K4" s="38"/>
      <c r="L4" s="21"/>
      <c r="M4" s="93"/>
      <c r="N4" s="91" t="s">
        <v>46</v>
      </c>
      <c r="O4" s="175"/>
      <c r="P4" s="5"/>
      <c r="Q4" s="6"/>
      <c r="R4" s="6"/>
    </row>
    <row r="5" spans="1:18" s="4" customFormat="1" ht="29.65" customHeight="1" thickBot="1" x14ac:dyDescent="0.45">
      <c r="A5" s="97"/>
      <c r="E5" s="100"/>
      <c r="F5" s="27"/>
      <c r="G5" s="156" t="s">
        <v>32</v>
      </c>
      <c r="H5" s="2" t="s">
        <v>38</v>
      </c>
      <c r="I5" s="79" t="s">
        <v>32</v>
      </c>
      <c r="J5" s="80" t="s">
        <v>33</v>
      </c>
      <c r="K5" s="77" t="s">
        <v>32</v>
      </c>
      <c r="L5" s="74" t="s">
        <v>35</v>
      </c>
      <c r="M5" s="78"/>
      <c r="N5" s="50" t="s">
        <v>32</v>
      </c>
      <c r="O5" s="21"/>
      <c r="P5" s="7" t="s">
        <v>2</v>
      </c>
      <c r="Q5" s="7" t="s">
        <v>5</v>
      </c>
      <c r="R5" s="7" t="s">
        <v>3</v>
      </c>
    </row>
    <row r="6" spans="1:18" ht="17.25" thickBot="1" x14ac:dyDescent="0.4">
      <c r="A6" s="3" t="s">
        <v>34</v>
      </c>
      <c r="N6" s="55">
        <f>(I10*J10)+(I13*J13)+(I22*J22)+(I31*J31)+(I38*J38)+(I48*J48)+(I54*J54)+(I64*J64)+(I70*J70)+(I82*J82)+(I91*J91)+(I110*J110)</f>
        <v>0</v>
      </c>
      <c r="O6" s="165" t="s">
        <v>121</v>
      </c>
    </row>
    <row r="8" spans="1:18" s="10" customFormat="1" x14ac:dyDescent="0.25">
      <c r="A8" s="8" t="s">
        <v>104</v>
      </c>
      <c r="B8" s="8"/>
      <c r="C8" s="13"/>
      <c r="D8" s="13"/>
      <c r="E8" s="169"/>
      <c r="F8" s="28"/>
      <c r="G8" s="158"/>
      <c r="H8" s="9"/>
      <c r="I8" s="39"/>
      <c r="J8" s="39"/>
      <c r="K8" s="39"/>
      <c r="L8" s="9"/>
      <c r="M8" s="88"/>
      <c r="N8" s="51"/>
      <c r="O8" s="13"/>
      <c r="P8" s="9"/>
      <c r="Q8" s="9"/>
      <c r="R8" s="9"/>
    </row>
    <row r="9" spans="1:18" s="10" customFormat="1" ht="16.5" thickBot="1" x14ac:dyDescent="0.3">
      <c r="A9" s="56"/>
      <c r="B9" s="72" t="s">
        <v>105</v>
      </c>
      <c r="C9" s="56"/>
      <c r="D9" s="56"/>
      <c r="E9" s="170"/>
      <c r="F9" s="151" t="s">
        <v>119</v>
      </c>
      <c r="G9" s="159"/>
      <c r="H9" s="58"/>
      <c r="I9" s="59"/>
      <c r="J9" s="59"/>
      <c r="K9" s="76">
        <f>($I$13*$J$13)</f>
        <v>0</v>
      </c>
      <c r="L9" s="61">
        <v>2.5000000000000001E-2</v>
      </c>
      <c r="M9" s="60"/>
      <c r="N9" s="62"/>
      <c r="O9" s="56"/>
      <c r="P9" s="9"/>
      <c r="Q9" s="9"/>
      <c r="R9" s="9"/>
    </row>
    <row r="10" spans="1:18" s="12" customFormat="1" x14ac:dyDescent="0.25">
      <c r="A10" s="63"/>
      <c r="B10" s="66"/>
      <c r="C10" s="176"/>
      <c r="D10" s="176"/>
      <c r="E10" s="171"/>
      <c r="F10" s="98"/>
      <c r="G10" s="160"/>
      <c r="H10" s="29"/>
      <c r="I10" s="81">
        <f>G11</f>
        <v>0</v>
      </c>
      <c r="J10" s="116">
        <v>2.5000000000000001E-2</v>
      </c>
      <c r="K10" s="47"/>
      <c r="L10" s="36"/>
      <c r="M10" s="44"/>
      <c r="N10" s="52"/>
      <c r="O10" s="30"/>
      <c r="P10" s="22" t="s">
        <v>0</v>
      </c>
      <c r="Q10" s="15"/>
      <c r="R10" s="16"/>
    </row>
    <row r="11" spans="1:18" s="12" customFormat="1" ht="31.5" x14ac:dyDescent="0.25">
      <c r="A11" s="64"/>
      <c r="B11" s="67"/>
      <c r="D11" s="73" t="s">
        <v>107</v>
      </c>
      <c r="E11" s="172" t="s">
        <v>49</v>
      </c>
      <c r="F11" s="99"/>
      <c r="G11" s="166">
        <v>0</v>
      </c>
      <c r="H11" s="35">
        <v>1</v>
      </c>
      <c r="I11" s="75"/>
      <c r="J11" s="114"/>
      <c r="K11" s="48"/>
      <c r="L11" s="31"/>
      <c r="M11" s="45"/>
      <c r="N11" s="53"/>
      <c r="O11" s="32"/>
      <c r="P11" s="23"/>
      <c r="Q11" s="14"/>
      <c r="R11" s="18"/>
    </row>
    <row r="12" spans="1:18" s="10" customFormat="1" ht="16.5" thickBot="1" x14ac:dyDescent="0.3">
      <c r="A12" s="56"/>
      <c r="B12" s="72" t="s">
        <v>87</v>
      </c>
      <c r="C12" s="56"/>
      <c r="D12" s="56"/>
      <c r="E12" s="170"/>
      <c r="F12" s="57"/>
      <c r="G12" s="159"/>
      <c r="H12" s="58"/>
      <c r="I12" s="59"/>
      <c r="J12" s="59"/>
      <c r="K12" s="76">
        <f>($I$13*$J$13)</f>
        <v>0</v>
      </c>
      <c r="L12" s="61">
        <v>2.5000000000000001E-2</v>
      </c>
      <c r="M12" s="60"/>
      <c r="N12" s="62"/>
      <c r="O12" s="56"/>
      <c r="P12" s="9"/>
      <c r="Q12" s="9"/>
      <c r="R12" s="9"/>
    </row>
    <row r="13" spans="1:18" s="12" customFormat="1" x14ac:dyDescent="0.25">
      <c r="A13" s="63"/>
      <c r="B13" s="66"/>
      <c r="C13" s="176"/>
      <c r="D13" s="176"/>
      <c r="E13" s="171"/>
      <c r="F13" s="98"/>
      <c r="G13" s="160"/>
      <c r="H13" s="29"/>
      <c r="I13" s="81">
        <f>(G14*H14)++(G16*H16)+(G17*H17)+(G18*H18)+(G19*H19)+(G20*H20)+(G15*H15)</f>
        <v>0</v>
      </c>
      <c r="J13" s="116">
        <v>2.5000000000000001E-2</v>
      </c>
      <c r="K13" s="47"/>
      <c r="L13" s="36"/>
      <c r="M13" s="44"/>
      <c r="N13" s="52"/>
      <c r="O13" s="30"/>
      <c r="P13" s="22" t="s">
        <v>0</v>
      </c>
      <c r="Q13" s="15"/>
      <c r="R13" s="16"/>
    </row>
    <row r="14" spans="1:18" s="12" customFormat="1" x14ac:dyDescent="0.25">
      <c r="A14" s="64"/>
      <c r="B14" s="67"/>
      <c r="D14" s="73" t="s">
        <v>52</v>
      </c>
      <c r="E14" s="172" t="s">
        <v>49</v>
      </c>
      <c r="F14" s="99"/>
      <c r="G14" s="166">
        <v>0</v>
      </c>
      <c r="H14" s="35">
        <v>0.1</v>
      </c>
      <c r="I14" s="75"/>
      <c r="J14" s="114"/>
      <c r="K14" s="48"/>
      <c r="L14" s="31"/>
      <c r="M14" s="45"/>
      <c r="N14" s="53"/>
      <c r="O14" s="32"/>
      <c r="P14" s="23"/>
      <c r="Q14" s="14"/>
      <c r="R14" s="18"/>
    </row>
    <row r="15" spans="1:18" s="12" customFormat="1" x14ac:dyDescent="0.25">
      <c r="A15" s="64"/>
      <c r="B15" s="67"/>
      <c r="D15" s="73" t="s">
        <v>54</v>
      </c>
      <c r="E15" s="172" t="s">
        <v>49</v>
      </c>
      <c r="F15" s="73"/>
      <c r="G15" s="166">
        <v>0</v>
      </c>
      <c r="H15" s="35">
        <v>0.1</v>
      </c>
      <c r="I15" s="75"/>
      <c r="J15" s="114"/>
      <c r="K15" s="48"/>
      <c r="L15" s="31"/>
      <c r="M15" s="45"/>
      <c r="N15" s="53"/>
      <c r="O15" s="32"/>
      <c r="P15" s="101"/>
      <c r="Q15" s="101"/>
      <c r="R15" s="101"/>
    </row>
    <row r="16" spans="1:18" s="12" customFormat="1" x14ac:dyDescent="0.25">
      <c r="A16" s="64"/>
      <c r="B16" s="67"/>
      <c r="D16" s="73" t="s">
        <v>48</v>
      </c>
      <c r="E16" s="172" t="s">
        <v>49</v>
      </c>
      <c r="F16" s="73"/>
      <c r="G16" s="166">
        <v>0</v>
      </c>
      <c r="H16" s="35">
        <v>0.2</v>
      </c>
      <c r="I16" s="75"/>
      <c r="J16" s="114"/>
      <c r="K16" s="48"/>
      <c r="L16" s="31"/>
      <c r="M16" s="45"/>
      <c r="N16" s="53"/>
      <c r="O16" s="32"/>
      <c r="P16" s="101"/>
      <c r="Q16" s="101"/>
      <c r="R16" s="101"/>
    </row>
    <row r="17" spans="1:18" s="12" customFormat="1" x14ac:dyDescent="0.25">
      <c r="A17" s="64"/>
      <c r="B17" s="67"/>
      <c r="D17" s="73" t="s">
        <v>53</v>
      </c>
      <c r="E17" s="172" t="s">
        <v>49</v>
      </c>
      <c r="F17" s="73"/>
      <c r="G17" s="166">
        <v>0</v>
      </c>
      <c r="H17" s="35">
        <v>0.1</v>
      </c>
      <c r="I17" s="75"/>
      <c r="J17" s="114"/>
      <c r="K17" s="48"/>
      <c r="L17" s="31"/>
      <c r="M17" s="45"/>
      <c r="N17" s="53"/>
      <c r="O17" s="32"/>
      <c r="P17" s="101"/>
      <c r="Q17" s="101"/>
      <c r="R17" s="101"/>
    </row>
    <row r="18" spans="1:18" s="12" customFormat="1" ht="33.6" customHeight="1" x14ac:dyDescent="0.25">
      <c r="A18" s="64"/>
      <c r="B18" s="69"/>
      <c r="C18" s="73"/>
      <c r="D18" s="73" t="s">
        <v>106</v>
      </c>
      <c r="E18" s="172" t="s">
        <v>49</v>
      </c>
      <c r="F18" s="99"/>
      <c r="G18" s="166">
        <v>0</v>
      </c>
      <c r="H18" s="35">
        <v>0.2</v>
      </c>
      <c r="I18" s="41"/>
      <c r="J18" s="117"/>
      <c r="K18" s="41"/>
      <c r="L18" s="31"/>
      <c r="M18" s="45"/>
      <c r="N18" s="53"/>
      <c r="O18" s="32"/>
      <c r="P18" s="23"/>
      <c r="Q18" s="14"/>
      <c r="R18" s="18"/>
    </row>
    <row r="19" spans="1:18" s="12" customFormat="1" ht="33.6" customHeight="1" x14ac:dyDescent="0.25">
      <c r="A19" s="64"/>
      <c r="B19" s="69"/>
      <c r="C19" s="73"/>
      <c r="D19" s="73" t="s">
        <v>116</v>
      </c>
      <c r="E19" s="172" t="s">
        <v>49</v>
      </c>
      <c r="F19" s="99"/>
      <c r="G19" s="166">
        <v>0</v>
      </c>
      <c r="H19" s="35">
        <v>0.2</v>
      </c>
      <c r="I19" s="41"/>
      <c r="J19" s="117"/>
      <c r="K19" s="41"/>
      <c r="L19" s="31"/>
      <c r="M19" s="45"/>
      <c r="N19" s="53"/>
      <c r="O19" s="32"/>
      <c r="P19" s="101"/>
      <c r="Q19" s="101"/>
      <c r="R19" s="101"/>
    </row>
    <row r="20" spans="1:18" s="12" customFormat="1" ht="33.6" customHeight="1" x14ac:dyDescent="0.25">
      <c r="A20" s="64"/>
      <c r="B20" s="69"/>
      <c r="C20" s="73"/>
      <c r="D20" s="73" t="s">
        <v>117</v>
      </c>
      <c r="E20" s="172" t="s">
        <v>49</v>
      </c>
      <c r="F20" s="99"/>
      <c r="G20" s="166">
        <v>0</v>
      </c>
      <c r="H20" s="35">
        <v>0.1</v>
      </c>
      <c r="I20" s="41"/>
      <c r="J20" s="117"/>
      <c r="K20" s="41"/>
      <c r="L20" s="31"/>
      <c r="M20" s="45"/>
      <c r="N20" s="53"/>
      <c r="O20" s="32"/>
      <c r="P20" s="101"/>
      <c r="Q20" s="101"/>
      <c r="R20" s="101"/>
    </row>
    <row r="21" spans="1:18" s="10" customFormat="1" ht="16.5" thickBot="1" x14ac:dyDescent="0.3">
      <c r="A21" s="94"/>
      <c r="B21" s="95" t="s">
        <v>89</v>
      </c>
      <c r="C21" s="96"/>
      <c r="D21" s="96"/>
      <c r="E21" s="170"/>
      <c r="F21" s="57"/>
      <c r="G21" s="159"/>
      <c r="H21" s="58"/>
      <c r="I21" s="59"/>
      <c r="J21" s="115"/>
      <c r="K21" s="87">
        <f>I22*J22</f>
        <v>0</v>
      </c>
      <c r="L21" s="61">
        <v>0.05</v>
      </c>
      <c r="M21" s="60"/>
      <c r="N21" s="62"/>
      <c r="O21" s="56"/>
      <c r="P21" s="9"/>
      <c r="Q21" s="9"/>
      <c r="R21" s="9"/>
    </row>
    <row r="22" spans="1:18" s="12" customFormat="1" x14ac:dyDescent="0.25">
      <c r="A22" s="64"/>
      <c r="B22" s="69"/>
      <c r="C22" s="180"/>
      <c r="D22" s="180"/>
      <c r="E22" s="171"/>
      <c r="F22" s="98"/>
      <c r="G22" s="160"/>
      <c r="H22" s="29"/>
      <c r="I22" s="81">
        <f>(G24*H24)+(G25*H25)+(G26*H26)+(G23*H23)+(G29*H29)+(G27*H27)+(G28*H28)</f>
        <v>0</v>
      </c>
      <c r="J22" s="116">
        <v>0.1</v>
      </c>
      <c r="K22" s="47"/>
      <c r="L22" s="29"/>
      <c r="M22" s="44"/>
      <c r="N22" s="52"/>
      <c r="O22" s="30"/>
      <c r="P22" s="22" t="s">
        <v>0</v>
      </c>
      <c r="Q22" s="15"/>
      <c r="R22" s="16"/>
    </row>
    <row r="23" spans="1:18" s="12" customFormat="1" x14ac:dyDescent="0.25">
      <c r="A23" s="64"/>
      <c r="B23" s="69"/>
      <c r="C23" s="83"/>
      <c r="D23" s="73" t="s">
        <v>114</v>
      </c>
      <c r="E23" s="172" t="s">
        <v>36</v>
      </c>
      <c r="F23" s="99"/>
      <c r="G23" s="166">
        <v>0</v>
      </c>
      <c r="H23" s="35">
        <v>0.15</v>
      </c>
      <c r="I23" s="41"/>
      <c r="J23" s="117"/>
      <c r="K23" s="48"/>
      <c r="L23" s="31"/>
      <c r="M23" s="45"/>
      <c r="N23" s="53"/>
      <c r="O23" s="32"/>
      <c r="P23" s="23"/>
      <c r="Q23" s="14"/>
      <c r="R23" s="18"/>
    </row>
    <row r="24" spans="1:18" s="12" customFormat="1" ht="14.65" customHeight="1" x14ac:dyDescent="0.25">
      <c r="A24" s="64"/>
      <c r="B24" s="69"/>
      <c r="C24" s="73"/>
      <c r="D24" s="73" t="s">
        <v>101</v>
      </c>
      <c r="E24" s="172" t="s">
        <v>36</v>
      </c>
      <c r="F24" s="99"/>
      <c r="G24" s="166">
        <v>0</v>
      </c>
      <c r="H24" s="35">
        <v>0.35</v>
      </c>
      <c r="I24" s="41"/>
      <c r="J24" s="117"/>
      <c r="K24" s="41"/>
      <c r="L24" s="31"/>
      <c r="M24" s="45"/>
      <c r="N24" s="53"/>
      <c r="O24" s="32"/>
      <c r="P24" s="23"/>
      <c r="Q24" s="14"/>
      <c r="R24" s="18"/>
    </row>
    <row r="25" spans="1:18" s="12" customFormat="1" ht="14.65" customHeight="1" x14ac:dyDescent="0.25">
      <c r="A25" s="64"/>
      <c r="B25" s="69"/>
      <c r="C25" s="73"/>
      <c r="D25" s="73" t="s">
        <v>6</v>
      </c>
      <c r="E25" s="172" t="s">
        <v>36</v>
      </c>
      <c r="F25" s="99"/>
      <c r="G25" s="166">
        <v>0</v>
      </c>
      <c r="H25" s="35">
        <v>0.05</v>
      </c>
      <c r="I25" s="41"/>
      <c r="J25" s="117"/>
      <c r="K25" s="41"/>
      <c r="L25" s="31"/>
      <c r="M25" s="45"/>
      <c r="N25" s="53"/>
      <c r="O25" s="32"/>
      <c r="P25" s="23"/>
      <c r="Q25" s="14"/>
      <c r="R25" s="18"/>
    </row>
    <row r="26" spans="1:18" s="12" customFormat="1" ht="14.65" customHeight="1" x14ac:dyDescent="0.25">
      <c r="A26" s="64"/>
      <c r="B26" s="69"/>
      <c r="C26" s="73"/>
      <c r="D26" s="73" t="s">
        <v>55</v>
      </c>
      <c r="E26" s="172" t="s">
        <v>36</v>
      </c>
      <c r="F26" s="99"/>
      <c r="G26" s="166">
        <v>0</v>
      </c>
      <c r="H26" s="35">
        <v>0.05</v>
      </c>
      <c r="I26" s="41"/>
      <c r="J26" s="117"/>
      <c r="K26" s="41"/>
      <c r="L26" s="31"/>
      <c r="M26" s="45"/>
      <c r="N26" s="53"/>
      <c r="O26" s="32"/>
      <c r="P26" s="23"/>
      <c r="Q26" s="14"/>
      <c r="R26" s="18"/>
    </row>
    <row r="27" spans="1:18" s="12" customFormat="1" ht="14.65" customHeight="1" x14ac:dyDescent="0.25">
      <c r="A27" s="64"/>
      <c r="B27" s="69"/>
      <c r="C27" s="73"/>
      <c r="D27" s="73" t="s">
        <v>122</v>
      </c>
      <c r="E27" s="172" t="s">
        <v>36</v>
      </c>
      <c r="F27" s="99"/>
      <c r="G27" s="166">
        <v>0</v>
      </c>
      <c r="H27" s="35">
        <v>0.1</v>
      </c>
      <c r="I27" s="41"/>
      <c r="J27" s="117"/>
      <c r="K27" s="41"/>
      <c r="L27" s="31"/>
      <c r="M27" s="45"/>
      <c r="N27" s="53"/>
      <c r="O27" s="32"/>
      <c r="P27" s="23"/>
      <c r="Q27" s="14"/>
      <c r="R27" s="18"/>
    </row>
    <row r="28" spans="1:18" s="12" customFormat="1" ht="14.65" customHeight="1" x14ac:dyDescent="0.25">
      <c r="A28" s="64"/>
      <c r="B28" s="69"/>
      <c r="C28" s="73"/>
      <c r="D28" s="73" t="s">
        <v>109</v>
      </c>
      <c r="E28" s="172" t="s">
        <v>36</v>
      </c>
      <c r="F28" s="99"/>
      <c r="G28" s="166">
        <v>0</v>
      </c>
      <c r="H28" s="35">
        <v>0.1</v>
      </c>
      <c r="I28" s="41"/>
      <c r="J28" s="117"/>
      <c r="K28" s="41"/>
      <c r="L28" s="31"/>
      <c r="M28" s="45"/>
      <c r="N28" s="53"/>
      <c r="O28" s="32"/>
      <c r="P28" s="23"/>
      <c r="Q28" s="14"/>
      <c r="R28" s="18"/>
    </row>
    <row r="29" spans="1:18" s="12" customFormat="1" ht="14.65" customHeight="1" x14ac:dyDescent="0.25">
      <c r="A29" s="64"/>
      <c r="B29" s="69"/>
      <c r="C29" s="73"/>
      <c r="D29" s="73" t="s">
        <v>86</v>
      </c>
      <c r="E29" s="172" t="s">
        <v>36</v>
      </c>
      <c r="F29" s="99"/>
      <c r="G29" s="166">
        <v>0</v>
      </c>
      <c r="H29" s="35">
        <v>0.2</v>
      </c>
      <c r="I29" s="41"/>
      <c r="J29" s="117"/>
      <c r="K29" s="41"/>
      <c r="L29" s="31"/>
      <c r="M29" s="45"/>
      <c r="N29" s="53"/>
      <c r="O29" s="32"/>
      <c r="P29" s="23"/>
      <c r="Q29" s="14"/>
      <c r="R29" s="18"/>
    </row>
    <row r="30" spans="1:18" s="10" customFormat="1" ht="16.5" thickBot="1" x14ac:dyDescent="0.3">
      <c r="A30" s="94"/>
      <c r="B30" s="95" t="s">
        <v>90</v>
      </c>
      <c r="C30" s="96"/>
      <c r="D30" s="96"/>
      <c r="E30" s="173"/>
      <c r="F30" s="103"/>
      <c r="G30" s="162"/>
      <c r="H30" s="104"/>
      <c r="I30" s="105"/>
      <c r="J30" s="118"/>
      <c r="K30" s="76">
        <f>($I$13*$J$13)</f>
        <v>0</v>
      </c>
      <c r="L30" s="61">
        <v>2.5000000000000001E-2</v>
      </c>
      <c r="M30" s="106"/>
      <c r="N30" s="107"/>
      <c r="O30" s="108"/>
      <c r="P30" s="9"/>
      <c r="Q30" s="9"/>
      <c r="R30" s="9"/>
    </row>
    <row r="31" spans="1:18" s="12" customFormat="1" x14ac:dyDescent="0.25">
      <c r="A31" s="64"/>
      <c r="B31" s="69"/>
      <c r="C31" s="180"/>
      <c r="D31" s="180"/>
      <c r="E31" s="171"/>
      <c r="F31" s="98"/>
      <c r="G31" s="160"/>
      <c r="H31" s="29"/>
      <c r="I31" s="81">
        <f>(G32*H32)+(G33*H33)</f>
        <v>0</v>
      </c>
      <c r="J31" s="116">
        <v>2.5000000000000001E-2</v>
      </c>
      <c r="K31" s="47"/>
      <c r="L31" s="29"/>
      <c r="M31" s="44"/>
      <c r="N31" s="52"/>
      <c r="O31" s="30"/>
      <c r="P31" s="22" t="s">
        <v>0</v>
      </c>
      <c r="Q31" s="15"/>
      <c r="R31" s="16"/>
    </row>
    <row r="32" spans="1:18" s="12" customFormat="1" x14ac:dyDescent="0.25">
      <c r="A32" s="64"/>
      <c r="B32" s="67"/>
      <c r="D32" s="73" t="s">
        <v>95</v>
      </c>
      <c r="E32" s="172" t="s">
        <v>49</v>
      </c>
      <c r="F32" s="73"/>
      <c r="G32" s="166">
        <v>0</v>
      </c>
      <c r="H32" s="35">
        <v>0.5</v>
      </c>
      <c r="I32" s="75"/>
      <c r="J32" s="114"/>
      <c r="K32" s="48"/>
      <c r="L32" s="31"/>
      <c r="M32" s="45"/>
      <c r="N32" s="53"/>
      <c r="O32" s="32"/>
      <c r="P32" s="101"/>
      <c r="Q32" s="101"/>
      <c r="R32" s="101"/>
    </row>
    <row r="33" spans="1:18" s="12" customFormat="1" ht="31.5" x14ac:dyDescent="0.25">
      <c r="A33" s="64"/>
      <c r="B33" s="67"/>
      <c r="D33" s="73" t="s">
        <v>115</v>
      </c>
      <c r="E33" s="172" t="s">
        <v>49</v>
      </c>
      <c r="F33" s="73"/>
      <c r="G33" s="166">
        <v>0</v>
      </c>
      <c r="H33" s="35">
        <v>0.5</v>
      </c>
      <c r="I33" s="75"/>
      <c r="J33" s="114"/>
      <c r="K33" s="48"/>
      <c r="L33" s="31"/>
      <c r="M33" s="45"/>
      <c r="N33" s="53"/>
      <c r="O33" s="32"/>
      <c r="P33" s="101"/>
      <c r="Q33" s="101"/>
      <c r="R33" s="101"/>
    </row>
    <row r="34" spans="1:18" s="12" customFormat="1" ht="31.5" x14ac:dyDescent="0.25">
      <c r="A34" s="64"/>
      <c r="B34" s="67"/>
      <c r="D34" s="73" t="s">
        <v>91</v>
      </c>
      <c r="E34" s="172" t="s">
        <v>92</v>
      </c>
      <c r="F34" s="73"/>
      <c r="G34" s="161" t="s">
        <v>93</v>
      </c>
      <c r="H34" s="35"/>
      <c r="I34" s="75"/>
      <c r="J34" s="114"/>
      <c r="K34" s="48"/>
      <c r="L34" s="31"/>
      <c r="M34" s="45"/>
      <c r="N34" s="53"/>
      <c r="O34" s="32"/>
      <c r="P34" s="101"/>
      <c r="Q34" s="101"/>
      <c r="R34" s="101"/>
    </row>
    <row r="35" spans="1:18" s="12" customFormat="1" ht="31.5" x14ac:dyDescent="0.25">
      <c r="A35" s="64"/>
      <c r="B35" s="67"/>
      <c r="D35" s="73" t="s">
        <v>94</v>
      </c>
      <c r="E35" s="172" t="s">
        <v>92</v>
      </c>
      <c r="F35" s="73"/>
      <c r="G35" s="161" t="s">
        <v>93</v>
      </c>
      <c r="H35" s="35"/>
      <c r="I35" s="75"/>
      <c r="J35" s="114"/>
      <c r="K35" s="48"/>
      <c r="L35" s="31"/>
      <c r="M35" s="45"/>
      <c r="N35" s="53"/>
      <c r="O35" s="32"/>
      <c r="P35" s="101"/>
      <c r="Q35" s="101"/>
      <c r="R35" s="101"/>
    </row>
    <row r="36" spans="1:18" s="10" customFormat="1" x14ac:dyDescent="0.25">
      <c r="A36" s="133" t="s">
        <v>56</v>
      </c>
      <c r="B36" s="8"/>
      <c r="C36" s="13"/>
      <c r="D36" s="13"/>
      <c r="E36" s="169"/>
      <c r="F36" s="28"/>
      <c r="G36" s="158"/>
      <c r="H36" s="9"/>
      <c r="I36" s="39"/>
      <c r="J36" s="119"/>
      <c r="K36" s="39"/>
      <c r="L36" s="9"/>
      <c r="M36" s="88"/>
      <c r="N36" s="51"/>
      <c r="O36" s="13"/>
      <c r="P36" s="9"/>
      <c r="Q36" s="9"/>
      <c r="R36" s="9"/>
    </row>
    <row r="37" spans="1:18" s="10" customFormat="1" ht="16.5" thickBot="1" x14ac:dyDescent="0.3">
      <c r="A37" s="134"/>
      <c r="B37" s="72" t="s">
        <v>57</v>
      </c>
      <c r="C37" s="56"/>
      <c r="D37" s="56"/>
      <c r="E37" s="170"/>
      <c r="F37" s="57"/>
      <c r="G37" s="159"/>
      <c r="H37" s="58"/>
      <c r="I37" s="59"/>
      <c r="J37" s="115"/>
      <c r="K37" s="76">
        <f>(I38*J38)</f>
        <v>0</v>
      </c>
      <c r="L37" s="61">
        <v>0.2</v>
      </c>
      <c r="M37" s="60"/>
      <c r="N37" s="62"/>
      <c r="O37" s="56"/>
      <c r="P37" s="9"/>
      <c r="Q37" s="9"/>
      <c r="R37" s="9"/>
    </row>
    <row r="38" spans="1:18" s="12" customFormat="1" ht="14.65" customHeight="1" x14ac:dyDescent="0.25">
      <c r="A38" s="177"/>
      <c r="B38" s="69"/>
      <c r="D38" s="73"/>
      <c r="E38" s="172"/>
      <c r="F38" s="99"/>
      <c r="G38" s="163"/>
      <c r="H38" s="33"/>
      <c r="I38" s="81">
        <f>(G39*H39)+(G40*H40)+(G41*H41)+(G42*H42)+(G43*H43)+(G44*H44)+(G45*H45)+(G46*H46)</f>
        <v>0</v>
      </c>
      <c r="J38" s="116">
        <v>0.1</v>
      </c>
      <c r="K38" s="42"/>
      <c r="L38" s="33"/>
      <c r="M38" s="46"/>
      <c r="N38" s="54"/>
      <c r="O38" s="34"/>
      <c r="P38" s="24"/>
      <c r="Q38" s="11"/>
      <c r="R38" s="17"/>
    </row>
    <row r="39" spans="1:18" s="12" customFormat="1" ht="14.65" customHeight="1" x14ac:dyDescent="0.25">
      <c r="A39" s="177"/>
      <c r="B39" s="69"/>
      <c r="C39" s="73"/>
      <c r="D39" s="73" t="s">
        <v>88</v>
      </c>
      <c r="E39" s="172" t="s">
        <v>36</v>
      </c>
      <c r="F39" s="99"/>
      <c r="G39" s="166">
        <v>0</v>
      </c>
      <c r="H39" s="86">
        <v>0.25</v>
      </c>
      <c r="I39" s="110"/>
      <c r="J39" s="120"/>
      <c r="K39" s="42"/>
      <c r="L39" s="33"/>
      <c r="M39" s="46"/>
      <c r="N39" s="54"/>
      <c r="O39" s="34"/>
      <c r="P39" s="24"/>
      <c r="Q39" s="11"/>
      <c r="R39" s="17"/>
    </row>
    <row r="40" spans="1:18" s="12" customFormat="1" ht="14.65" customHeight="1" x14ac:dyDescent="0.25">
      <c r="A40" s="177"/>
      <c r="B40" s="69"/>
      <c r="C40" s="73"/>
      <c r="D40" s="73" t="s">
        <v>51</v>
      </c>
      <c r="E40" s="172" t="s">
        <v>36</v>
      </c>
      <c r="F40" s="99"/>
      <c r="G40" s="166">
        <v>0</v>
      </c>
      <c r="H40" s="86">
        <v>0.1</v>
      </c>
      <c r="I40" s="110"/>
      <c r="J40" s="120"/>
      <c r="K40" s="42"/>
      <c r="L40" s="33"/>
      <c r="M40" s="46"/>
      <c r="N40" s="54"/>
      <c r="O40" s="34"/>
      <c r="P40" s="24"/>
      <c r="Q40" s="11"/>
      <c r="R40" s="17"/>
    </row>
    <row r="41" spans="1:18" s="12" customFormat="1" ht="14.65" customHeight="1" x14ac:dyDescent="0.25">
      <c r="A41" s="102"/>
      <c r="B41" s="69"/>
      <c r="C41" s="73"/>
      <c r="D41" s="73" t="s">
        <v>60</v>
      </c>
      <c r="E41" s="172" t="s">
        <v>65</v>
      </c>
      <c r="F41" s="99"/>
      <c r="G41" s="166">
        <v>0</v>
      </c>
      <c r="H41" s="86">
        <v>0.1</v>
      </c>
      <c r="I41" s="110"/>
      <c r="J41" s="120"/>
      <c r="K41" s="42"/>
      <c r="L41" s="33"/>
      <c r="M41" s="46"/>
      <c r="N41" s="54"/>
      <c r="O41" s="34"/>
      <c r="P41" s="24"/>
      <c r="Q41" s="11"/>
      <c r="R41" s="17"/>
    </row>
    <row r="42" spans="1:18" s="12" customFormat="1" ht="14.65" customHeight="1" x14ac:dyDescent="0.25">
      <c r="A42" s="102"/>
      <c r="B42" s="69"/>
      <c r="C42" s="73"/>
      <c r="D42" s="73" t="s">
        <v>61</v>
      </c>
      <c r="E42" s="172" t="s">
        <v>36</v>
      </c>
      <c r="F42" s="99"/>
      <c r="G42" s="166">
        <v>0</v>
      </c>
      <c r="H42" s="86">
        <v>0.25</v>
      </c>
      <c r="I42" s="110"/>
      <c r="J42" s="120"/>
      <c r="K42" s="42"/>
      <c r="L42" s="33"/>
      <c r="M42" s="46"/>
      <c r="N42" s="54"/>
      <c r="O42" s="34"/>
      <c r="P42" s="24"/>
      <c r="Q42" s="11"/>
      <c r="R42" s="17"/>
    </row>
    <row r="43" spans="1:18" s="12" customFormat="1" ht="14.65" customHeight="1" x14ac:dyDescent="0.25">
      <c r="A43" s="102"/>
      <c r="B43" s="69"/>
      <c r="C43" s="73"/>
      <c r="D43" s="73" t="s">
        <v>62</v>
      </c>
      <c r="E43" s="172" t="s">
        <v>65</v>
      </c>
      <c r="F43" s="99"/>
      <c r="G43" s="166">
        <v>0</v>
      </c>
      <c r="H43" s="86">
        <v>0.1</v>
      </c>
      <c r="I43" s="110"/>
      <c r="J43" s="120"/>
      <c r="K43" s="42"/>
      <c r="L43" s="33"/>
      <c r="M43" s="46"/>
      <c r="N43" s="54"/>
      <c r="O43" s="34"/>
      <c r="P43" s="24"/>
      <c r="Q43" s="11"/>
      <c r="R43" s="17"/>
    </row>
    <row r="44" spans="1:18" s="12" customFormat="1" ht="14.65" customHeight="1" x14ac:dyDescent="0.25">
      <c r="A44" s="102"/>
      <c r="B44" s="69"/>
      <c r="C44" s="73"/>
      <c r="D44" s="73" t="s">
        <v>63</v>
      </c>
      <c r="E44" s="172" t="s">
        <v>65</v>
      </c>
      <c r="F44" s="99"/>
      <c r="G44" s="166">
        <v>0</v>
      </c>
      <c r="H44" s="86">
        <v>0.05</v>
      </c>
      <c r="I44" s="110"/>
      <c r="J44" s="120"/>
      <c r="K44" s="42"/>
      <c r="L44" s="33"/>
      <c r="M44" s="46"/>
      <c r="N44" s="54"/>
      <c r="O44" s="34"/>
      <c r="P44" s="24"/>
      <c r="Q44" s="11"/>
      <c r="R44" s="17"/>
    </row>
    <row r="45" spans="1:18" s="12" customFormat="1" ht="14.65" customHeight="1" x14ac:dyDescent="0.25">
      <c r="A45" s="102"/>
      <c r="B45" s="69"/>
      <c r="C45" s="73"/>
      <c r="D45" s="73" t="s">
        <v>64</v>
      </c>
      <c r="E45" s="172" t="s">
        <v>65</v>
      </c>
      <c r="F45" s="99"/>
      <c r="G45" s="166">
        <v>0</v>
      </c>
      <c r="H45" s="86">
        <v>0.05</v>
      </c>
      <c r="I45" s="110"/>
      <c r="J45" s="120"/>
      <c r="K45" s="42"/>
      <c r="L45" s="33"/>
      <c r="M45" s="46"/>
      <c r="N45" s="54"/>
      <c r="O45" s="34"/>
      <c r="P45" s="24"/>
      <c r="Q45" s="11"/>
      <c r="R45" s="17"/>
    </row>
    <row r="46" spans="1:18" s="12" customFormat="1" ht="31.5" x14ac:dyDescent="0.25">
      <c r="A46" s="102"/>
      <c r="B46" s="69"/>
      <c r="C46" s="73"/>
      <c r="D46" s="73" t="s">
        <v>102</v>
      </c>
      <c r="E46" s="172" t="s">
        <v>65</v>
      </c>
      <c r="F46" s="99"/>
      <c r="G46" s="166">
        <v>0</v>
      </c>
      <c r="H46" s="148">
        <v>0.1</v>
      </c>
      <c r="I46" s="110"/>
      <c r="J46" s="120"/>
      <c r="K46" s="42"/>
      <c r="L46" s="33"/>
      <c r="M46" s="46"/>
      <c r="N46" s="54"/>
      <c r="O46" s="34"/>
      <c r="P46" s="24"/>
      <c r="Q46" s="11"/>
      <c r="R46" s="17"/>
    </row>
    <row r="47" spans="1:18" s="10" customFormat="1" ht="16.5" thickBot="1" x14ac:dyDescent="0.3">
      <c r="A47" s="134"/>
      <c r="B47" s="72" t="s">
        <v>58</v>
      </c>
      <c r="C47" s="56"/>
      <c r="D47" s="56"/>
      <c r="E47" s="170"/>
      <c r="F47" s="57"/>
      <c r="G47" s="159"/>
      <c r="H47" s="58"/>
      <c r="I47" s="111"/>
      <c r="J47" s="115"/>
      <c r="K47" s="76">
        <f>(I48*J48)</f>
        <v>0</v>
      </c>
      <c r="L47" s="61">
        <v>0.1</v>
      </c>
      <c r="M47" s="60"/>
      <c r="N47" s="62"/>
      <c r="O47" s="56"/>
      <c r="P47" s="9"/>
      <c r="Q47" s="9"/>
      <c r="R47" s="9"/>
    </row>
    <row r="48" spans="1:18" s="12" customFormat="1" x14ac:dyDescent="0.25">
      <c r="A48" s="178"/>
      <c r="B48" s="68"/>
      <c r="C48" s="176"/>
      <c r="D48" s="176"/>
      <c r="E48" s="171"/>
      <c r="F48" s="98"/>
      <c r="G48" s="160"/>
      <c r="H48" s="29"/>
      <c r="I48" s="81">
        <f>(G49*H49)+(G50*H50)+(G51*H51)+(G52*H52)</f>
        <v>0</v>
      </c>
      <c r="J48" s="116">
        <v>0.15</v>
      </c>
      <c r="K48" s="40"/>
      <c r="L48" s="29"/>
      <c r="M48" s="44"/>
      <c r="N48" s="52"/>
      <c r="O48" s="30"/>
      <c r="P48" s="22" t="s">
        <v>0</v>
      </c>
      <c r="Q48" s="15"/>
      <c r="R48" s="16"/>
    </row>
    <row r="49" spans="1:18" s="12" customFormat="1" ht="31.5" x14ac:dyDescent="0.25">
      <c r="A49" s="177"/>
      <c r="B49" s="69"/>
      <c r="C49" s="73"/>
      <c r="D49" s="73" t="s">
        <v>7</v>
      </c>
      <c r="E49" s="172" t="s">
        <v>36</v>
      </c>
      <c r="F49" s="99"/>
      <c r="G49" s="166">
        <v>0</v>
      </c>
      <c r="H49" s="85">
        <v>0.4</v>
      </c>
      <c r="I49" s="48"/>
      <c r="J49" s="117"/>
      <c r="K49" s="41"/>
      <c r="L49" s="31"/>
      <c r="M49" s="45"/>
      <c r="N49" s="53"/>
      <c r="O49" s="32"/>
      <c r="P49" s="23"/>
      <c r="Q49" s="14"/>
      <c r="R49" s="18"/>
    </row>
    <row r="50" spans="1:18" s="12" customFormat="1" ht="31.5" x14ac:dyDescent="0.25">
      <c r="A50" s="177"/>
      <c r="B50" s="69"/>
      <c r="C50" s="73"/>
      <c r="D50" s="73" t="s">
        <v>8</v>
      </c>
      <c r="E50" s="172" t="s">
        <v>36</v>
      </c>
      <c r="F50" s="99"/>
      <c r="G50" s="166">
        <v>0</v>
      </c>
      <c r="H50" s="85">
        <v>0.2</v>
      </c>
      <c r="I50" s="48"/>
      <c r="J50" s="117"/>
      <c r="K50" s="41"/>
      <c r="L50" s="31"/>
      <c r="M50" s="45"/>
      <c r="N50" s="53"/>
      <c r="O50" s="32"/>
      <c r="P50" s="23"/>
      <c r="Q50" s="14"/>
      <c r="R50" s="18"/>
    </row>
    <row r="51" spans="1:18" s="12" customFormat="1" ht="14.65" customHeight="1" x14ac:dyDescent="0.25">
      <c r="A51" s="177"/>
      <c r="B51" s="69"/>
      <c r="C51" s="73"/>
      <c r="D51" s="73" t="s">
        <v>66</v>
      </c>
      <c r="E51" s="172" t="s">
        <v>36</v>
      </c>
      <c r="F51" s="99"/>
      <c r="G51" s="166">
        <v>0</v>
      </c>
      <c r="H51" s="86">
        <v>0.2</v>
      </c>
      <c r="I51" s="110"/>
      <c r="J51" s="120"/>
      <c r="K51" s="42"/>
      <c r="L51" s="33"/>
      <c r="M51" s="46"/>
      <c r="N51" s="54"/>
      <c r="O51" s="34"/>
      <c r="P51" s="24"/>
      <c r="Q51" s="11"/>
      <c r="R51" s="17"/>
    </row>
    <row r="52" spans="1:18" s="12" customFormat="1" ht="31.15" customHeight="1" x14ac:dyDescent="0.25">
      <c r="A52" s="177"/>
      <c r="B52" s="69"/>
      <c r="C52" s="73"/>
      <c r="D52" s="73" t="s">
        <v>67</v>
      </c>
      <c r="E52" s="172" t="s">
        <v>36</v>
      </c>
      <c r="F52" s="99"/>
      <c r="G52" s="166">
        <v>0</v>
      </c>
      <c r="H52" s="86">
        <v>0.2</v>
      </c>
      <c r="I52" s="110"/>
      <c r="J52" s="120"/>
      <c r="K52" s="42"/>
      <c r="L52" s="33"/>
      <c r="M52" s="46"/>
      <c r="N52" s="54"/>
      <c r="O52" s="34"/>
      <c r="P52" s="24"/>
      <c r="Q52" s="11"/>
      <c r="R52" s="17"/>
    </row>
    <row r="53" spans="1:18" s="10" customFormat="1" ht="16.5" thickBot="1" x14ac:dyDescent="0.3">
      <c r="A53" s="109"/>
      <c r="B53" s="72" t="s">
        <v>59</v>
      </c>
      <c r="C53" s="56"/>
      <c r="D53" s="56"/>
      <c r="E53" s="170"/>
      <c r="F53" s="57"/>
      <c r="G53" s="159"/>
      <c r="H53" s="58"/>
      <c r="I53" s="111"/>
      <c r="J53" s="115"/>
      <c r="K53" s="87">
        <f>(I54*J54)</f>
        <v>0</v>
      </c>
      <c r="L53" s="61">
        <v>0.2</v>
      </c>
      <c r="M53" s="60"/>
      <c r="N53" s="62"/>
      <c r="O53" s="56"/>
      <c r="P53" s="9"/>
      <c r="Q53" s="9"/>
      <c r="R53" s="9"/>
    </row>
    <row r="54" spans="1:18" s="12" customFormat="1" x14ac:dyDescent="0.25">
      <c r="A54" s="82"/>
      <c r="B54" s="71"/>
      <c r="C54" s="176"/>
      <c r="D54" s="176"/>
      <c r="E54" s="171"/>
      <c r="F54" s="98"/>
      <c r="G54" s="160"/>
      <c r="H54" s="29"/>
      <c r="I54" s="81">
        <f>(G55*H55)+(G56*H56)+(G57*H57)+(G58*H58)+(G59*H59)+(G60*H60)+(G61*H61)</f>
        <v>0</v>
      </c>
      <c r="J54" s="116">
        <v>0.15</v>
      </c>
      <c r="K54" s="40"/>
      <c r="L54" s="29"/>
      <c r="M54" s="44"/>
      <c r="N54" s="52"/>
      <c r="O54" s="30"/>
      <c r="P54" s="22" t="s">
        <v>0</v>
      </c>
      <c r="Q54" s="15"/>
      <c r="R54" s="16"/>
    </row>
    <row r="55" spans="1:18" s="12" customFormat="1" ht="14.65" customHeight="1" x14ac:dyDescent="0.25">
      <c r="A55" s="65"/>
      <c r="B55" s="70"/>
      <c r="C55" s="73"/>
      <c r="D55" s="73" t="s">
        <v>68</v>
      </c>
      <c r="E55" s="172" t="s">
        <v>36</v>
      </c>
      <c r="F55" s="99"/>
      <c r="G55" s="166">
        <v>0</v>
      </c>
      <c r="H55" s="85">
        <v>0.1</v>
      </c>
      <c r="I55" s="48"/>
      <c r="J55" s="117"/>
      <c r="K55" s="41"/>
      <c r="L55" s="31"/>
      <c r="M55" s="45"/>
      <c r="N55" s="53"/>
      <c r="O55" s="32"/>
      <c r="P55" s="23"/>
      <c r="Q55" s="14"/>
      <c r="R55" s="18"/>
    </row>
    <row r="56" spans="1:18" s="12" customFormat="1" ht="14.65" customHeight="1" x14ac:dyDescent="0.25">
      <c r="A56" s="65"/>
      <c r="B56" s="70"/>
      <c r="C56" s="73"/>
      <c r="D56" s="73" t="s">
        <v>69</v>
      </c>
      <c r="E56" s="172" t="s">
        <v>36</v>
      </c>
      <c r="F56" s="99"/>
      <c r="G56" s="166">
        <v>0</v>
      </c>
      <c r="H56" s="85">
        <v>0.1</v>
      </c>
      <c r="I56" s="48"/>
      <c r="J56" s="117"/>
      <c r="K56" s="41"/>
      <c r="L56" s="31"/>
      <c r="M56" s="45"/>
      <c r="N56" s="53"/>
      <c r="O56" s="32"/>
      <c r="P56" s="23"/>
      <c r="Q56" s="14"/>
      <c r="R56" s="18"/>
    </row>
    <row r="57" spans="1:18" s="12" customFormat="1" ht="31.5" x14ac:dyDescent="0.25">
      <c r="A57" s="65"/>
      <c r="B57" s="70"/>
      <c r="C57" s="73"/>
      <c r="D57" s="73" t="s">
        <v>9</v>
      </c>
      <c r="E57" s="172" t="s">
        <v>70</v>
      </c>
      <c r="F57" s="99"/>
      <c r="G57" s="166">
        <v>0</v>
      </c>
      <c r="H57" s="85">
        <v>0.3</v>
      </c>
      <c r="I57" s="48"/>
      <c r="J57" s="117"/>
      <c r="K57" s="41"/>
      <c r="L57" s="31"/>
      <c r="M57" s="45"/>
      <c r="N57" s="53"/>
      <c r="O57" s="32"/>
      <c r="P57" s="23"/>
      <c r="Q57" s="14"/>
      <c r="R57" s="18"/>
    </row>
    <row r="58" spans="1:18" s="12" customFormat="1" ht="14.65" customHeight="1" x14ac:dyDescent="0.25">
      <c r="A58" s="65"/>
      <c r="B58" s="70"/>
      <c r="C58" s="73"/>
      <c r="D58" s="73" t="s">
        <v>10</v>
      </c>
      <c r="E58" s="172" t="s">
        <v>36</v>
      </c>
      <c r="F58" s="99"/>
      <c r="G58" s="166">
        <v>0</v>
      </c>
      <c r="H58" s="85">
        <v>0.1</v>
      </c>
      <c r="I58" s="48"/>
      <c r="J58" s="117"/>
      <c r="K58" s="41"/>
      <c r="L58" s="31"/>
      <c r="M58" s="45"/>
      <c r="N58" s="53"/>
      <c r="O58" s="32"/>
      <c r="P58" s="23"/>
      <c r="Q58" s="14"/>
      <c r="R58" s="18"/>
    </row>
    <row r="59" spans="1:18" s="12" customFormat="1" ht="14.65" customHeight="1" x14ac:dyDescent="0.25">
      <c r="A59" s="65"/>
      <c r="B59" s="70"/>
      <c r="C59" s="73"/>
      <c r="D59" s="73" t="s">
        <v>11</v>
      </c>
      <c r="E59" s="172" t="s">
        <v>36</v>
      </c>
      <c r="F59" s="99"/>
      <c r="G59" s="166">
        <v>0</v>
      </c>
      <c r="H59" s="85">
        <v>0.1</v>
      </c>
      <c r="I59" s="48"/>
      <c r="J59" s="117"/>
      <c r="K59" s="41"/>
      <c r="L59" s="31"/>
      <c r="M59" s="45"/>
      <c r="N59" s="53"/>
      <c r="O59" s="32"/>
      <c r="P59" s="23"/>
      <c r="Q59" s="14"/>
      <c r="R59" s="18"/>
    </row>
    <row r="60" spans="1:18" s="12" customFormat="1" ht="14.65" customHeight="1" x14ac:dyDescent="0.25">
      <c r="A60" s="65"/>
      <c r="B60" s="70"/>
      <c r="C60" s="73"/>
      <c r="D60" s="73" t="s">
        <v>72</v>
      </c>
      <c r="E60" s="172" t="s">
        <v>36</v>
      </c>
      <c r="F60" s="99"/>
      <c r="G60" s="166">
        <v>0</v>
      </c>
      <c r="H60" s="85">
        <v>0.1</v>
      </c>
      <c r="I60" s="48"/>
      <c r="J60" s="117"/>
      <c r="K60" s="41"/>
      <c r="L60" s="31"/>
      <c r="M60" s="45"/>
      <c r="N60" s="53"/>
      <c r="O60" s="32"/>
      <c r="P60" s="23"/>
      <c r="Q60" s="14"/>
      <c r="R60" s="18"/>
    </row>
    <row r="61" spans="1:18" s="12" customFormat="1" ht="31.5" x14ac:dyDescent="0.25">
      <c r="A61" s="65"/>
      <c r="B61" s="70"/>
      <c r="C61" s="73"/>
      <c r="D61" s="73" t="s">
        <v>71</v>
      </c>
      <c r="E61" s="172" t="s">
        <v>36</v>
      </c>
      <c r="F61" s="99"/>
      <c r="G61" s="166">
        <v>0</v>
      </c>
      <c r="H61" s="85">
        <v>0.2</v>
      </c>
      <c r="I61" s="48"/>
      <c r="J61" s="117"/>
      <c r="K61" s="41"/>
      <c r="L61" s="31"/>
      <c r="M61" s="45"/>
      <c r="N61" s="53"/>
      <c r="O61" s="32"/>
      <c r="P61" s="23"/>
      <c r="Q61" s="14"/>
      <c r="R61" s="18"/>
    </row>
    <row r="62" spans="1:18" s="10" customFormat="1" x14ac:dyDescent="0.25">
      <c r="A62" s="133" t="s">
        <v>73</v>
      </c>
      <c r="B62" s="8"/>
      <c r="C62" s="13"/>
      <c r="D62" s="13"/>
      <c r="E62" s="169"/>
      <c r="F62" s="28"/>
      <c r="G62" s="158"/>
      <c r="H62" s="9"/>
      <c r="I62" s="112"/>
      <c r="J62" s="119"/>
      <c r="K62" s="39"/>
      <c r="L62" s="9"/>
      <c r="M62" s="88"/>
      <c r="N62" s="51"/>
      <c r="O62" s="13"/>
      <c r="P62" s="9"/>
      <c r="Q62" s="9"/>
      <c r="R62" s="9"/>
    </row>
    <row r="63" spans="1:18" s="10" customFormat="1" ht="16.5" thickBot="1" x14ac:dyDescent="0.3">
      <c r="A63" s="109"/>
      <c r="B63" s="179">
        <v>1099</v>
      </c>
      <c r="C63" s="179"/>
      <c r="D63" s="179"/>
      <c r="E63" s="170"/>
      <c r="F63" s="57"/>
      <c r="G63" s="159"/>
      <c r="H63" s="58"/>
      <c r="I63" s="111"/>
      <c r="J63" s="115"/>
      <c r="K63" s="76">
        <f>(I64*J64)</f>
        <v>0</v>
      </c>
      <c r="L63" s="61">
        <v>0.15</v>
      </c>
      <c r="M63" s="60"/>
      <c r="N63" s="62"/>
      <c r="O63" s="56"/>
      <c r="P63" s="9"/>
      <c r="Q63" s="9"/>
      <c r="R63" s="9"/>
    </row>
    <row r="64" spans="1:18" s="12" customFormat="1" x14ac:dyDescent="0.25">
      <c r="A64" s="63"/>
      <c r="B64" s="68"/>
      <c r="C64" s="176"/>
      <c r="D64" s="176"/>
      <c r="E64" s="171"/>
      <c r="F64" s="98"/>
      <c r="G64" s="160"/>
      <c r="H64" s="29"/>
      <c r="I64" s="81">
        <f>(G65*H65)+(G66*H66)+(G67*H67)+(G68*H68)</f>
        <v>0</v>
      </c>
      <c r="J64" s="116">
        <v>2.5000000000000001E-2</v>
      </c>
      <c r="K64" s="40"/>
      <c r="L64" s="29"/>
      <c r="M64" s="44"/>
      <c r="N64" s="52"/>
      <c r="O64" s="30"/>
      <c r="P64" s="22" t="s">
        <v>0</v>
      </c>
      <c r="Q64" s="15"/>
      <c r="R64" s="16"/>
    </row>
    <row r="65" spans="1:18" s="12" customFormat="1" ht="29.25" customHeight="1" x14ac:dyDescent="0.25">
      <c r="A65" s="64"/>
      <c r="B65" s="69"/>
      <c r="C65" s="73"/>
      <c r="D65" s="73" t="s">
        <v>99</v>
      </c>
      <c r="E65" s="172" t="s">
        <v>50</v>
      </c>
      <c r="F65" s="99"/>
      <c r="G65" s="166">
        <v>0</v>
      </c>
      <c r="H65" s="149">
        <v>0.25</v>
      </c>
      <c r="I65" s="48"/>
      <c r="J65" s="117"/>
      <c r="K65" s="41"/>
      <c r="L65" s="31"/>
      <c r="M65" s="45"/>
      <c r="N65" s="53"/>
      <c r="O65" s="32"/>
      <c r="P65" s="23"/>
      <c r="Q65" s="14"/>
      <c r="R65" s="18"/>
    </row>
    <row r="66" spans="1:18" s="12" customFormat="1" ht="14.65" customHeight="1" x14ac:dyDescent="0.25">
      <c r="A66" s="64"/>
      <c r="B66" s="69"/>
      <c r="C66" s="73"/>
      <c r="D66" s="12" t="s">
        <v>75</v>
      </c>
      <c r="E66" s="172" t="s">
        <v>50</v>
      </c>
      <c r="F66" s="99"/>
      <c r="G66" s="166">
        <v>0</v>
      </c>
      <c r="H66" s="149">
        <v>0.25</v>
      </c>
      <c r="I66" s="48"/>
      <c r="J66" s="117"/>
      <c r="K66" s="41"/>
      <c r="L66" s="31"/>
      <c r="M66" s="45"/>
      <c r="N66" s="53"/>
      <c r="O66" s="32"/>
      <c r="P66" s="23"/>
      <c r="Q66" s="14"/>
      <c r="R66" s="18"/>
    </row>
    <row r="67" spans="1:18" s="12" customFormat="1" ht="14.65" customHeight="1" x14ac:dyDescent="0.25">
      <c r="A67" s="64"/>
      <c r="B67" s="69"/>
      <c r="C67" s="73"/>
      <c r="D67" s="12" t="s">
        <v>76</v>
      </c>
      <c r="E67" s="172" t="s">
        <v>50</v>
      </c>
      <c r="F67" s="99"/>
      <c r="G67" s="166">
        <v>0</v>
      </c>
      <c r="H67" s="149">
        <v>0.25</v>
      </c>
      <c r="I67" s="48"/>
      <c r="J67" s="117"/>
      <c r="K67" s="41"/>
      <c r="L67" s="31"/>
      <c r="M67" s="45"/>
      <c r="N67" s="53"/>
      <c r="O67" s="32"/>
      <c r="P67" s="23"/>
      <c r="Q67" s="14"/>
      <c r="R67" s="18"/>
    </row>
    <row r="68" spans="1:18" s="12" customFormat="1" ht="14.65" customHeight="1" x14ac:dyDescent="0.25">
      <c r="A68" s="64"/>
      <c r="B68" s="69"/>
      <c r="C68" s="73"/>
      <c r="D68" s="73" t="s">
        <v>74</v>
      </c>
      <c r="E68" s="172" t="s">
        <v>50</v>
      </c>
      <c r="F68" s="99"/>
      <c r="G68" s="166">
        <v>0</v>
      </c>
      <c r="H68" s="149">
        <v>0.25</v>
      </c>
      <c r="I68" s="48"/>
      <c r="J68" s="117"/>
      <c r="K68" s="41"/>
      <c r="L68" s="31"/>
      <c r="M68" s="45"/>
      <c r="N68" s="53"/>
      <c r="O68" s="32"/>
      <c r="P68" s="23"/>
      <c r="Q68" s="14"/>
      <c r="R68" s="18"/>
    </row>
    <row r="69" spans="1:18" s="10" customFormat="1" ht="16.5" thickBot="1" x14ac:dyDescent="0.3">
      <c r="A69" s="109"/>
      <c r="B69" s="72" t="s">
        <v>4</v>
      </c>
      <c r="C69" s="56"/>
      <c r="D69" s="56"/>
      <c r="E69" s="170"/>
      <c r="F69" s="57"/>
      <c r="G69" s="159"/>
      <c r="H69" s="58"/>
      <c r="I69" s="111"/>
      <c r="J69" s="115"/>
      <c r="K69" s="87" t="e">
        <f>(I70*J70)+(#REF!*#REF!)</f>
        <v>#REF!</v>
      </c>
      <c r="L69" s="61">
        <v>0</v>
      </c>
      <c r="M69" s="60"/>
      <c r="N69" s="62"/>
      <c r="O69" s="56"/>
      <c r="P69" s="9"/>
      <c r="Q69" s="9"/>
      <c r="R69" s="9"/>
    </row>
    <row r="70" spans="1:18" s="12" customFormat="1" x14ac:dyDescent="0.25">
      <c r="A70" s="82"/>
      <c r="B70" s="71"/>
      <c r="C70" s="176"/>
      <c r="D70" s="176"/>
      <c r="E70" s="171"/>
      <c r="F70" s="98"/>
      <c r="G70" s="160"/>
      <c r="H70" s="29"/>
      <c r="I70" s="81">
        <f>(G71*H71)+(G72*H72)+(G73*H73)+(G74*H74)+(G75*H75)+(G76*H76)+(G77*H77)+(G78*H78)+(G79*H79)</f>
        <v>0</v>
      </c>
      <c r="J70" s="116">
        <v>0.1</v>
      </c>
      <c r="K70" s="40"/>
      <c r="L70" s="29"/>
      <c r="M70" s="44"/>
      <c r="N70" s="52"/>
      <c r="O70" s="30"/>
      <c r="P70" s="22" t="s">
        <v>0</v>
      </c>
      <c r="Q70" s="15"/>
      <c r="R70" s="16"/>
    </row>
    <row r="71" spans="1:18" s="12" customFormat="1" x14ac:dyDescent="0.25">
      <c r="A71" s="65"/>
      <c r="B71" s="70"/>
      <c r="C71" s="83"/>
      <c r="D71" s="12" t="s">
        <v>77</v>
      </c>
      <c r="E71" s="172" t="s">
        <v>36</v>
      </c>
      <c r="F71" s="99"/>
      <c r="G71" s="166">
        <v>0</v>
      </c>
      <c r="H71" s="85">
        <v>0.05</v>
      </c>
      <c r="I71" s="48"/>
      <c r="J71" s="117"/>
      <c r="K71" s="41"/>
      <c r="L71" s="31"/>
      <c r="M71" s="45"/>
      <c r="N71" s="53"/>
      <c r="O71" s="32"/>
      <c r="P71" s="23"/>
      <c r="Q71" s="14"/>
      <c r="R71" s="18"/>
    </row>
    <row r="72" spans="1:18" s="12" customFormat="1" ht="14.65" customHeight="1" x14ac:dyDescent="0.25">
      <c r="A72" s="65"/>
      <c r="B72" s="70"/>
      <c r="C72" s="73"/>
      <c r="D72" s="12" t="s">
        <v>79</v>
      </c>
      <c r="E72" s="172" t="s">
        <v>36</v>
      </c>
      <c r="F72" s="99"/>
      <c r="G72" s="166">
        <v>0</v>
      </c>
      <c r="H72" s="85">
        <v>0.05</v>
      </c>
      <c r="I72" s="48"/>
      <c r="J72" s="117"/>
      <c r="K72" s="41"/>
      <c r="L72" s="31"/>
      <c r="M72" s="45"/>
      <c r="N72" s="53"/>
      <c r="O72" s="32"/>
      <c r="P72" s="23"/>
      <c r="Q72" s="14"/>
      <c r="R72" s="18"/>
    </row>
    <row r="73" spans="1:18" s="12" customFormat="1" ht="30.4" customHeight="1" x14ac:dyDescent="0.25">
      <c r="A73" s="65"/>
      <c r="B73" s="70"/>
      <c r="C73" s="73"/>
      <c r="D73" s="73" t="s">
        <v>78</v>
      </c>
      <c r="E73" s="172" t="s">
        <v>36</v>
      </c>
      <c r="F73" s="99"/>
      <c r="G73" s="166">
        <v>0</v>
      </c>
      <c r="H73" s="85">
        <v>0.05</v>
      </c>
      <c r="I73" s="48"/>
      <c r="J73" s="117"/>
      <c r="K73" s="41"/>
      <c r="L73" s="31"/>
      <c r="M73" s="45"/>
      <c r="N73" s="53"/>
      <c r="O73" s="32"/>
      <c r="P73" s="23"/>
      <c r="Q73" s="14"/>
      <c r="R73" s="18"/>
    </row>
    <row r="74" spans="1:18" s="12" customFormat="1" ht="14.65" customHeight="1" x14ac:dyDescent="0.25">
      <c r="A74" s="65"/>
      <c r="B74" s="70"/>
      <c r="C74" s="73"/>
      <c r="D74" s="12" t="s">
        <v>80</v>
      </c>
      <c r="E74" s="172" t="s">
        <v>36</v>
      </c>
      <c r="F74" s="99"/>
      <c r="G74" s="166">
        <v>0</v>
      </c>
      <c r="H74" s="122">
        <v>0.05</v>
      </c>
      <c r="I74" s="123"/>
      <c r="J74" s="124"/>
      <c r="K74" s="125"/>
      <c r="L74" s="126"/>
      <c r="M74" s="127"/>
      <c r="N74" s="128"/>
      <c r="O74" s="129"/>
      <c r="P74" s="130"/>
      <c r="Q74" s="131"/>
      <c r="R74" s="132"/>
    </row>
    <row r="75" spans="1:18" s="12" customFormat="1" ht="14.65" customHeight="1" x14ac:dyDescent="0.25">
      <c r="A75" s="65"/>
      <c r="B75" s="70"/>
      <c r="C75" s="73"/>
      <c r="D75" s="73" t="s">
        <v>12</v>
      </c>
      <c r="E75" s="172" t="s">
        <v>36</v>
      </c>
      <c r="F75" s="99"/>
      <c r="G75" s="166">
        <v>0</v>
      </c>
      <c r="H75" s="85">
        <v>0.15</v>
      </c>
      <c r="I75" s="48"/>
      <c r="J75" s="117"/>
      <c r="K75" s="41"/>
      <c r="L75" s="31"/>
      <c r="M75" s="45"/>
      <c r="N75" s="53"/>
      <c r="O75" s="32"/>
      <c r="P75" s="23"/>
      <c r="Q75" s="14"/>
      <c r="R75" s="18"/>
    </row>
    <row r="76" spans="1:18" s="12" customFormat="1" ht="30.4" customHeight="1" x14ac:dyDescent="0.25">
      <c r="A76" s="65"/>
      <c r="B76" s="70"/>
      <c r="C76" s="73"/>
      <c r="D76" s="12" t="s">
        <v>81</v>
      </c>
      <c r="E76" s="172" t="s">
        <v>85</v>
      </c>
      <c r="F76" s="99"/>
      <c r="G76" s="166">
        <v>0</v>
      </c>
      <c r="H76" s="149">
        <v>0.2</v>
      </c>
      <c r="I76" s="48"/>
      <c r="J76" s="117"/>
      <c r="K76" s="41"/>
      <c r="L76" s="31"/>
      <c r="M76" s="45"/>
      <c r="N76" s="53"/>
      <c r="O76" s="32"/>
      <c r="P76" s="23"/>
      <c r="Q76" s="14"/>
      <c r="R76" s="18"/>
    </row>
    <row r="77" spans="1:18" s="12" customFormat="1" ht="14.65" customHeight="1" x14ac:dyDescent="0.25">
      <c r="A77" s="65"/>
      <c r="B77" s="70"/>
      <c r="C77" s="73"/>
      <c r="D77" s="73" t="s">
        <v>83</v>
      </c>
      <c r="E77" s="172" t="s">
        <v>85</v>
      </c>
      <c r="F77" s="99"/>
      <c r="G77" s="166">
        <v>0</v>
      </c>
      <c r="H77" s="149">
        <v>0.15</v>
      </c>
      <c r="I77" s="48"/>
      <c r="J77" s="117"/>
      <c r="K77" s="41"/>
      <c r="L77" s="31"/>
      <c r="M77" s="45"/>
      <c r="N77" s="53"/>
      <c r="O77" s="32"/>
      <c r="P77" s="23"/>
      <c r="Q77" s="14"/>
      <c r="R77" s="18"/>
    </row>
    <row r="78" spans="1:18" s="12" customFormat="1" ht="14.65" customHeight="1" x14ac:dyDescent="0.25">
      <c r="A78" s="65"/>
      <c r="B78" s="70"/>
      <c r="C78" s="73"/>
      <c r="D78" s="73" t="s">
        <v>82</v>
      </c>
      <c r="E78" s="172" t="s">
        <v>85</v>
      </c>
      <c r="F78" s="99"/>
      <c r="G78" s="166">
        <v>0</v>
      </c>
      <c r="H78" s="149">
        <v>0.15</v>
      </c>
      <c r="I78" s="48"/>
      <c r="J78" s="117"/>
      <c r="K78" s="41"/>
      <c r="L78" s="31"/>
      <c r="M78" s="45"/>
      <c r="N78" s="53"/>
      <c r="O78" s="32"/>
      <c r="P78" s="23"/>
      <c r="Q78" s="14"/>
      <c r="R78" s="18"/>
    </row>
    <row r="79" spans="1:18" s="12" customFormat="1" ht="14.65" customHeight="1" x14ac:dyDescent="0.25">
      <c r="A79" s="65"/>
      <c r="B79" s="70"/>
      <c r="C79" s="73"/>
      <c r="D79" s="73" t="s">
        <v>84</v>
      </c>
      <c r="E79" s="172" t="s">
        <v>85</v>
      </c>
      <c r="F79" s="99"/>
      <c r="G79" s="166">
        <v>0</v>
      </c>
      <c r="H79" s="149">
        <v>0.15</v>
      </c>
      <c r="I79" s="48"/>
      <c r="J79" s="117"/>
      <c r="K79" s="41"/>
      <c r="L79" s="31"/>
      <c r="M79" s="45"/>
      <c r="N79" s="53"/>
      <c r="O79" s="32"/>
      <c r="P79" s="23"/>
      <c r="Q79" s="14"/>
      <c r="R79" s="18"/>
    </row>
    <row r="80" spans="1:18" s="10" customFormat="1" x14ac:dyDescent="0.25">
      <c r="A80" s="133" t="s">
        <v>96</v>
      </c>
      <c r="B80" s="8"/>
      <c r="C80" s="13"/>
      <c r="D80" s="13"/>
      <c r="E80" s="169"/>
      <c r="F80" s="28"/>
      <c r="G80" s="158"/>
      <c r="H80" s="9"/>
      <c r="I80" s="112"/>
      <c r="J80" s="119"/>
      <c r="K80" s="39"/>
      <c r="L80" s="9"/>
      <c r="M80" s="88"/>
      <c r="N80" s="51"/>
      <c r="O80" s="13"/>
      <c r="P80" s="9"/>
      <c r="Q80" s="9"/>
      <c r="R80" s="9"/>
    </row>
    <row r="81" spans="1:18" s="10" customFormat="1" ht="16.5" thickBot="1" x14ac:dyDescent="0.3">
      <c r="A81" s="109"/>
      <c r="B81" s="72" t="s">
        <v>97</v>
      </c>
      <c r="C81" s="56"/>
      <c r="D81" s="56"/>
      <c r="E81" s="170"/>
      <c r="F81" s="57"/>
      <c r="G81" s="159"/>
      <c r="H81" s="58"/>
      <c r="I81" s="111"/>
      <c r="J81" s="115"/>
      <c r="K81" s="87">
        <f>I82</f>
        <v>0</v>
      </c>
      <c r="L81" s="61">
        <v>0</v>
      </c>
      <c r="M81" s="60"/>
      <c r="N81" s="62"/>
      <c r="O81" s="56"/>
      <c r="P81" s="9"/>
      <c r="Q81" s="9"/>
      <c r="R81" s="9"/>
    </row>
    <row r="82" spans="1:18" s="12" customFormat="1" x14ac:dyDescent="0.25">
      <c r="A82" s="82"/>
      <c r="B82" s="71"/>
      <c r="C82" s="176"/>
      <c r="D82" s="176"/>
      <c r="E82" s="171"/>
      <c r="F82" s="98"/>
      <c r="G82" s="160"/>
      <c r="H82" s="29"/>
      <c r="I82" s="81">
        <f>(G83*H83)+(G84*H84)+(G85*H85)+(G86*H86)+(G87*H87)+(G88*H88)+(G89*H89)</f>
        <v>0</v>
      </c>
      <c r="J82" s="116">
        <v>0.1</v>
      </c>
      <c r="K82" s="40"/>
      <c r="L82" s="29"/>
      <c r="M82" s="44"/>
      <c r="N82" s="52"/>
      <c r="O82" s="30"/>
      <c r="P82" s="22"/>
      <c r="Q82" s="15"/>
      <c r="R82" s="16"/>
    </row>
    <row r="83" spans="1:18" s="12" customFormat="1" ht="31.9" customHeight="1" x14ac:dyDescent="0.25">
      <c r="A83" s="64"/>
      <c r="B83" s="69"/>
      <c r="C83" s="73"/>
      <c r="D83" s="73" t="s">
        <v>13</v>
      </c>
      <c r="E83" s="172" t="s">
        <v>40</v>
      </c>
      <c r="F83" s="99"/>
      <c r="G83" s="166">
        <v>0</v>
      </c>
      <c r="H83" s="85">
        <v>0.2</v>
      </c>
      <c r="I83" s="48"/>
      <c r="J83" s="117"/>
      <c r="K83" s="41"/>
      <c r="L83" s="31"/>
      <c r="M83" s="45"/>
      <c r="N83" s="53"/>
      <c r="O83" s="32"/>
      <c r="P83" s="23"/>
      <c r="Q83" s="14"/>
      <c r="R83" s="18"/>
    </row>
    <row r="84" spans="1:18" s="12" customFormat="1" ht="30.4" customHeight="1" x14ac:dyDescent="0.25">
      <c r="A84" s="64"/>
      <c r="B84" s="69"/>
      <c r="C84" s="73"/>
      <c r="D84" s="73" t="s">
        <v>30</v>
      </c>
      <c r="E84" s="172" t="s">
        <v>36</v>
      </c>
      <c r="F84" s="99"/>
      <c r="G84" s="166">
        <v>0</v>
      </c>
      <c r="H84" s="85">
        <v>0.1</v>
      </c>
      <c r="I84" s="48"/>
      <c r="J84" s="117"/>
      <c r="K84" s="41"/>
      <c r="L84" s="31"/>
      <c r="M84" s="45"/>
      <c r="N84" s="53"/>
      <c r="O84" s="32"/>
      <c r="P84" s="23"/>
      <c r="Q84" s="14"/>
      <c r="R84" s="18"/>
    </row>
    <row r="85" spans="1:18" s="12" customFormat="1" ht="14.65" customHeight="1" x14ac:dyDescent="0.25">
      <c r="A85" s="64"/>
      <c r="B85" s="69"/>
      <c r="C85" s="73"/>
      <c r="D85" s="73" t="s">
        <v>14</v>
      </c>
      <c r="E85" s="172" t="s">
        <v>36</v>
      </c>
      <c r="F85" s="99"/>
      <c r="G85" s="166">
        <v>0</v>
      </c>
      <c r="H85" s="85">
        <v>0.1</v>
      </c>
      <c r="I85" s="48"/>
      <c r="J85" s="117"/>
      <c r="K85" s="41"/>
      <c r="L85" s="31"/>
      <c r="M85" s="45"/>
      <c r="N85" s="53"/>
      <c r="O85" s="32"/>
      <c r="P85" s="23"/>
      <c r="Q85" s="14"/>
      <c r="R85" s="18"/>
    </row>
    <row r="86" spans="1:18" s="12" customFormat="1" ht="30.4" customHeight="1" x14ac:dyDescent="0.25">
      <c r="A86" s="64"/>
      <c r="B86" s="69"/>
      <c r="C86" s="73"/>
      <c r="D86" s="73" t="s">
        <v>16</v>
      </c>
      <c r="E86" s="172" t="s">
        <v>36</v>
      </c>
      <c r="F86" s="99"/>
      <c r="G86" s="166">
        <v>0</v>
      </c>
      <c r="H86" s="85">
        <v>0.15</v>
      </c>
      <c r="I86" s="48"/>
      <c r="J86" s="117"/>
      <c r="K86" s="41"/>
      <c r="L86" s="31"/>
      <c r="M86" s="45"/>
      <c r="N86" s="53"/>
      <c r="O86" s="32"/>
      <c r="P86" s="23"/>
      <c r="Q86" s="14"/>
      <c r="R86" s="18"/>
    </row>
    <row r="87" spans="1:18" s="12" customFormat="1" ht="14.65" customHeight="1" x14ac:dyDescent="0.25">
      <c r="A87" s="64"/>
      <c r="B87" s="69"/>
      <c r="C87" s="73"/>
      <c r="D87" s="73" t="s">
        <v>17</v>
      </c>
      <c r="E87" s="172" t="s">
        <v>36</v>
      </c>
      <c r="F87" s="99"/>
      <c r="G87" s="166">
        <v>0</v>
      </c>
      <c r="H87" s="85">
        <v>0.15</v>
      </c>
      <c r="I87" s="48"/>
      <c r="J87" s="117"/>
      <c r="K87" s="41"/>
      <c r="L87" s="31"/>
      <c r="M87" s="45"/>
      <c r="N87" s="53"/>
      <c r="O87" s="32"/>
      <c r="P87" s="23"/>
      <c r="Q87" s="14"/>
      <c r="R87" s="18"/>
    </row>
    <row r="88" spans="1:18" s="12" customFormat="1" ht="47.25" x14ac:dyDescent="0.25">
      <c r="A88" s="64"/>
      <c r="B88" s="69"/>
      <c r="C88" s="73"/>
      <c r="D88" s="73" t="s">
        <v>100</v>
      </c>
      <c r="E88" s="172" t="s">
        <v>36</v>
      </c>
      <c r="F88" s="99"/>
      <c r="G88" s="166">
        <v>0</v>
      </c>
      <c r="H88" s="85">
        <v>0.2</v>
      </c>
      <c r="I88" s="48"/>
      <c r="J88" s="117"/>
      <c r="K88" s="41"/>
      <c r="L88" s="31"/>
      <c r="M88" s="45"/>
      <c r="N88" s="53"/>
      <c r="O88" s="32"/>
      <c r="P88" s="23"/>
      <c r="Q88" s="14"/>
      <c r="R88" s="18"/>
    </row>
    <row r="89" spans="1:18" s="12" customFormat="1" ht="14.65" customHeight="1" x14ac:dyDescent="0.25">
      <c r="A89" s="64"/>
      <c r="B89" s="69"/>
      <c r="C89" s="73"/>
      <c r="D89" s="73" t="s">
        <v>15</v>
      </c>
      <c r="E89" s="172" t="s">
        <v>36</v>
      </c>
      <c r="F89" s="99"/>
      <c r="G89" s="166">
        <v>0</v>
      </c>
      <c r="H89" s="85">
        <v>0.1</v>
      </c>
      <c r="I89" s="48"/>
      <c r="J89" s="117"/>
      <c r="K89" s="41"/>
      <c r="L89" s="31"/>
      <c r="M89" s="45"/>
      <c r="N89" s="53"/>
      <c r="O89" s="32"/>
      <c r="P89" s="23"/>
      <c r="Q89" s="14"/>
      <c r="R89" s="18"/>
    </row>
    <row r="90" spans="1:18" s="10" customFormat="1" ht="16.5" thickBot="1" x14ac:dyDescent="0.3">
      <c r="A90" s="109"/>
      <c r="B90" s="72" t="s">
        <v>98</v>
      </c>
      <c r="C90" s="56"/>
      <c r="D90" s="56"/>
      <c r="E90" s="170"/>
      <c r="F90" s="57"/>
      <c r="G90" s="159"/>
      <c r="H90" s="58"/>
      <c r="I90" s="111"/>
      <c r="J90" s="115"/>
      <c r="K90" s="87">
        <f>I91</f>
        <v>0</v>
      </c>
      <c r="L90" s="61">
        <v>0</v>
      </c>
      <c r="M90" s="60"/>
      <c r="N90" s="62"/>
      <c r="O90" s="56"/>
      <c r="P90" s="9"/>
      <c r="Q90" s="9"/>
      <c r="R90" s="9"/>
    </row>
    <row r="91" spans="1:18" s="12" customFormat="1" x14ac:dyDescent="0.25">
      <c r="A91" s="82"/>
      <c r="B91" s="71"/>
      <c r="C91" s="176"/>
      <c r="D91" s="176"/>
      <c r="E91" s="171"/>
      <c r="F91" s="98"/>
      <c r="G91" s="160"/>
      <c r="H91" s="29"/>
      <c r="I91" s="81">
        <f>(G92*H92)+(G93*H93)+(G94*H94)+(G95*H95)+(G96*H96)+(G97*H97)+(G98*H98)+(G99*H99)+(G102*H102)+(G103*H103)+(G104*H104)+(G105*H105)+(G106*H106)+(G100*H100)+(G101*H101)+(G107*H107)</f>
        <v>0</v>
      </c>
      <c r="J91" s="116">
        <v>0.1</v>
      </c>
      <c r="K91" s="40"/>
      <c r="L91" s="29"/>
      <c r="M91" s="44"/>
      <c r="N91" s="52"/>
      <c r="O91" s="30"/>
      <c r="P91" s="22"/>
      <c r="Q91" s="15"/>
      <c r="R91" s="16"/>
    </row>
    <row r="92" spans="1:18" s="12" customFormat="1" ht="31.15" customHeight="1" x14ac:dyDescent="0.25">
      <c r="A92" s="64"/>
      <c r="B92" s="69"/>
      <c r="C92" s="73"/>
      <c r="D92" s="73" t="s">
        <v>18</v>
      </c>
      <c r="E92" s="172" t="s">
        <v>36</v>
      </c>
      <c r="F92" s="99"/>
      <c r="G92" s="166">
        <v>0</v>
      </c>
      <c r="H92" s="85">
        <v>0.1</v>
      </c>
      <c r="I92" s="48"/>
      <c r="J92" s="117"/>
      <c r="K92" s="41"/>
      <c r="L92" s="31"/>
      <c r="M92" s="45"/>
      <c r="N92" s="53"/>
      <c r="O92" s="32"/>
      <c r="P92" s="23"/>
      <c r="Q92" s="14"/>
      <c r="R92" s="18"/>
    </row>
    <row r="93" spans="1:18" s="12" customFormat="1" x14ac:dyDescent="0.25">
      <c r="A93" s="64"/>
      <c r="B93" s="69"/>
      <c r="C93" s="84"/>
      <c r="D93" s="83" t="s">
        <v>39</v>
      </c>
      <c r="E93" s="172" t="s">
        <v>36</v>
      </c>
      <c r="F93" s="99"/>
      <c r="G93" s="166">
        <v>0</v>
      </c>
      <c r="H93" s="85">
        <v>0.1</v>
      </c>
      <c r="I93" s="48"/>
      <c r="J93" s="117"/>
      <c r="K93" s="41"/>
      <c r="L93" s="31"/>
      <c r="M93" s="45"/>
      <c r="N93" s="53"/>
      <c r="O93" s="32"/>
      <c r="P93" s="23"/>
      <c r="Q93" s="14"/>
      <c r="R93" s="18"/>
    </row>
    <row r="94" spans="1:18" s="12" customFormat="1" ht="31.15" customHeight="1" x14ac:dyDescent="0.25">
      <c r="A94" s="64"/>
      <c r="B94" s="69"/>
      <c r="C94" s="73"/>
      <c r="D94" s="73" t="s">
        <v>19</v>
      </c>
      <c r="E94" s="172" t="s">
        <v>36</v>
      </c>
      <c r="F94" s="99"/>
      <c r="G94" s="166">
        <v>0</v>
      </c>
      <c r="H94" s="85">
        <v>0.1</v>
      </c>
      <c r="I94" s="48"/>
      <c r="J94" s="117"/>
      <c r="K94" s="41"/>
      <c r="L94" s="31"/>
      <c r="M94" s="45"/>
      <c r="N94" s="53"/>
      <c r="O94" s="32"/>
      <c r="P94" s="23"/>
      <c r="Q94" s="14"/>
      <c r="R94" s="18"/>
    </row>
    <row r="95" spans="1:18" s="12" customFormat="1" ht="14.65" customHeight="1" x14ac:dyDescent="0.25">
      <c r="A95" s="64"/>
      <c r="B95" s="69"/>
      <c r="C95" s="73"/>
      <c r="D95" s="73" t="s">
        <v>20</v>
      </c>
      <c r="E95" s="172" t="s">
        <v>36</v>
      </c>
      <c r="F95" s="99"/>
      <c r="G95" s="166">
        <v>0</v>
      </c>
      <c r="H95" s="85">
        <v>0.1</v>
      </c>
      <c r="I95" s="48"/>
      <c r="J95" s="117"/>
      <c r="K95" s="41"/>
      <c r="L95" s="31"/>
      <c r="M95" s="45"/>
      <c r="N95" s="53"/>
      <c r="O95" s="32"/>
      <c r="P95" s="23"/>
      <c r="Q95" s="14"/>
      <c r="R95" s="18"/>
    </row>
    <row r="96" spans="1:18" s="12" customFormat="1" ht="14.65" customHeight="1" x14ac:dyDescent="0.25">
      <c r="A96" s="64"/>
      <c r="B96" s="69"/>
      <c r="C96" s="73"/>
      <c r="D96" s="73" t="s">
        <v>21</v>
      </c>
      <c r="E96" s="172" t="s">
        <v>36</v>
      </c>
      <c r="F96" s="99"/>
      <c r="G96" s="166">
        <v>0</v>
      </c>
      <c r="H96" s="85">
        <v>0.05</v>
      </c>
      <c r="I96" s="48"/>
      <c r="J96" s="117"/>
      <c r="K96" s="41"/>
      <c r="L96" s="31"/>
      <c r="M96" s="45"/>
      <c r="N96" s="53"/>
      <c r="O96" s="32"/>
      <c r="P96" s="23"/>
      <c r="Q96" s="14"/>
      <c r="R96" s="18"/>
    </row>
    <row r="97" spans="1:18" s="12" customFormat="1" ht="14.65" customHeight="1" x14ac:dyDescent="0.25">
      <c r="A97" s="64"/>
      <c r="B97" s="69"/>
      <c r="C97" s="73"/>
      <c r="D97" s="73" t="s">
        <v>22</v>
      </c>
      <c r="E97" s="172" t="s">
        <v>36</v>
      </c>
      <c r="F97" s="99"/>
      <c r="G97" s="166">
        <v>0</v>
      </c>
      <c r="H97" s="85">
        <v>0.05</v>
      </c>
      <c r="I97" s="48"/>
      <c r="J97" s="117"/>
      <c r="K97" s="41"/>
      <c r="L97" s="31"/>
      <c r="M97" s="45"/>
      <c r="N97" s="53"/>
      <c r="O97" s="32"/>
      <c r="P97" s="23"/>
      <c r="Q97" s="14"/>
      <c r="R97" s="18"/>
    </row>
    <row r="98" spans="1:18" s="12" customFormat="1" ht="14.65" customHeight="1" x14ac:dyDescent="0.25">
      <c r="A98" s="64"/>
      <c r="B98" s="69"/>
      <c r="C98" s="73"/>
      <c r="D98" s="73" t="s">
        <v>23</v>
      </c>
      <c r="E98" s="172" t="s">
        <v>36</v>
      </c>
      <c r="F98" s="99"/>
      <c r="G98" s="166">
        <v>0</v>
      </c>
      <c r="H98" s="85">
        <v>0.05</v>
      </c>
      <c r="I98" s="48"/>
      <c r="J98" s="117"/>
      <c r="K98" s="41"/>
      <c r="L98" s="31"/>
      <c r="M98" s="45"/>
      <c r="N98" s="53"/>
      <c r="O98" s="32"/>
      <c r="P98" s="23"/>
      <c r="Q98" s="14"/>
      <c r="R98" s="18"/>
    </row>
    <row r="99" spans="1:18" s="12" customFormat="1" ht="14.65" customHeight="1" x14ac:dyDescent="0.25">
      <c r="A99" s="64"/>
      <c r="B99" s="69"/>
      <c r="C99" s="73"/>
      <c r="D99" s="73" t="s">
        <v>24</v>
      </c>
      <c r="E99" s="172" t="s">
        <v>36</v>
      </c>
      <c r="F99" s="99"/>
      <c r="G99" s="166">
        <v>0</v>
      </c>
      <c r="H99" s="85">
        <v>0.05</v>
      </c>
      <c r="I99" s="48"/>
      <c r="J99" s="117"/>
      <c r="K99" s="41"/>
      <c r="L99" s="31"/>
      <c r="M99" s="45"/>
      <c r="N99" s="53"/>
      <c r="O99" s="32"/>
      <c r="P99" s="23"/>
      <c r="Q99" s="14"/>
      <c r="R99" s="18"/>
    </row>
    <row r="100" spans="1:18" s="12" customFormat="1" ht="14.65" customHeight="1" x14ac:dyDescent="0.25">
      <c r="A100" s="64"/>
      <c r="B100" s="69"/>
      <c r="C100" s="73"/>
      <c r="D100" s="73" t="s">
        <v>25</v>
      </c>
      <c r="E100" s="172" t="s">
        <v>36</v>
      </c>
      <c r="F100" s="99"/>
      <c r="G100" s="166">
        <v>0</v>
      </c>
      <c r="H100" s="85">
        <v>0.05</v>
      </c>
      <c r="I100" s="48"/>
      <c r="J100" s="117"/>
      <c r="K100" s="41"/>
      <c r="L100" s="31"/>
      <c r="M100" s="45"/>
      <c r="N100" s="53"/>
      <c r="O100" s="32"/>
      <c r="P100" s="23"/>
      <c r="Q100" s="14"/>
      <c r="R100" s="18"/>
    </row>
    <row r="101" spans="1:18" s="12" customFormat="1" ht="32.65" customHeight="1" x14ac:dyDescent="0.25">
      <c r="A101" s="64"/>
      <c r="B101" s="69"/>
      <c r="C101" s="73"/>
      <c r="D101" s="73" t="s">
        <v>27</v>
      </c>
      <c r="E101" s="172" t="s">
        <v>36</v>
      </c>
      <c r="F101" s="99"/>
      <c r="G101" s="166">
        <v>0</v>
      </c>
      <c r="H101" s="85">
        <v>0.05</v>
      </c>
      <c r="I101" s="48"/>
      <c r="J101" s="117"/>
      <c r="K101" s="41"/>
      <c r="L101" s="31"/>
      <c r="M101" s="45"/>
      <c r="N101" s="53"/>
      <c r="O101" s="32"/>
      <c r="P101" s="23"/>
      <c r="Q101" s="14"/>
      <c r="R101" s="18"/>
    </row>
    <row r="102" spans="1:18" s="12" customFormat="1" ht="14.65" customHeight="1" x14ac:dyDescent="0.25">
      <c r="A102" s="64"/>
      <c r="B102" s="69"/>
      <c r="C102" s="73"/>
      <c r="D102" s="73" t="s">
        <v>41</v>
      </c>
      <c r="E102" s="172" t="s">
        <v>36</v>
      </c>
      <c r="F102" s="99"/>
      <c r="G102" s="166">
        <v>0</v>
      </c>
      <c r="H102" s="85">
        <v>0.05</v>
      </c>
      <c r="I102" s="48"/>
      <c r="J102" s="117"/>
      <c r="K102" s="41"/>
      <c r="L102" s="31"/>
      <c r="M102" s="45"/>
      <c r="N102" s="53"/>
      <c r="O102" s="32"/>
      <c r="P102" s="23"/>
      <c r="Q102" s="14"/>
      <c r="R102" s="18"/>
    </row>
    <row r="103" spans="1:18" s="12" customFormat="1" ht="14.65" customHeight="1" x14ac:dyDescent="0.25">
      <c r="A103" s="64"/>
      <c r="B103" s="69"/>
      <c r="C103" s="73"/>
      <c r="D103" s="73" t="s">
        <v>42</v>
      </c>
      <c r="E103" s="172" t="s">
        <v>36</v>
      </c>
      <c r="F103" s="99"/>
      <c r="G103" s="166">
        <v>0</v>
      </c>
      <c r="H103" s="85">
        <v>0.05</v>
      </c>
      <c r="I103" s="48"/>
      <c r="J103" s="117"/>
      <c r="K103" s="41"/>
      <c r="L103" s="31"/>
      <c r="M103" s="45"/>
      <c r="N103" s="53"/>
      <c r="O103" s="32"/>
      <c r="P103" s="23"/>
      <c r="Q103" s="14"/>
      <c r="R103" s="18"/>
    </row>
    <row r="104" spans="1:18" s="12" customFormat="1" ht="14.65" customHeight="1" x14ac:dyDescent="0.25">
      <c r="A104" s="64"/>
      <c r="B104" s="69"/>
      <c r="C104" s="73"/>
      <c r="D104" s="73" t="s">
        <v>28</v>
      </c>
      <c r="E104" s="172" t="s">
        <v>36</v>
      </c>
      <c r="F104" s="99"/>
      <c r="G104" s="166">
        <v>0</v>
      </c>
      <c r="H104" s="85">
        <v>0.05</v>
      </c>
      <c r="I104" s="48"/>
      <c r="J104" s="117"/>
      <c r="K104" s="41"/>
      <c r="L104" s="31"/>
      <c r="M104" s="45"/>
      <c r="N104" s="53"/>
      <c r="O104" s="32"/>
      <c r="P104" s="23"/>
      <c r="Q104" s="14"/>
      <c r="R104" s="18"/>
    </row>
    <row r="105" spans="1:18" s="12" customFormat="1" ht="33.4" customHeight="1" x14ac:dyDescent="0.25">
      <c r="A105" s="64"/>
      <c r="B105" s="69"/>
      <c r="C105" s="73"/>
      <c r="D105" s="73" t="s">
        <v>26</v>
      </c>
      <c r="E105" s="172" t="s">
        <v>36</v>
      </c>
      <c r="F105" s="99"/>
      <c r="G105" s="166">
        <v>0</v>
      </c>
      <c r="H105" s="85">
        <v>0.05</v>
      </c>
      <c r="I105" s="48"/>
      <c r="J105" s="117"/>
      <c r="K105" s="41"/>
      <c r="L105" s="31"/>
      <c r="M105" s="45"/>
      <c r="N105" s="53"/>
      <c r="O105" s="32"/>
      <c r="P105" s="23"/>
      <c r="Q105" s="14"/>
      <c r="R105" s="18"/>
    </row>
    <row r="106" spans="1:18" s="12" customFormat="1" ht="14.65" customHeight="1" x14ac:dyDescent="0.25">
      <c r="A106" s="65"/>
      <c r="B106" s="70"/>
      <c r="C106" s="73"/>
      <c r="D106" s="73" t="s">
        <v>29</v>
      </c>
      <c r="E106" s="172" t="s">
        <v>36</v>
      </c>
      <c r="F106" s="99"/>
      <c r="G106" s="166">
        <v>0</v>
      </c>
      <c r="H106" s="85">
        <v>0.05</v>
      </c>
      <c r="I106" s="110"/>
      <c r="J106" s="120"/>
      <c r="K106" s="42"/>
      <c r="L106" s="33"/>
      <c r="M106" s="46"/>
      <c r="N106" s="54"/>
      <c r="O106" s="34"/>
      <c r="P106" s="24" t="s">
        <v>0</v>
      </c>
      <c r="Q106" s="11"/>
      <c r="R106" s="17"/>
    </row>
    <row r="107" spans="1:18" s="12" customFormat="1" ht="14.65" customHeight="1" x14ac:dyDescent="0.25">
      <c r="A107" s="65"/>
      <c r="B107" s="70"/>
      <c r="C107" s="73"/>
      <c r="D107" s="73" t="s">
        <v>47</v>
      </c>
      <c r="E107" s="172" t="s">
        <v>36</v>
      </c>
      <c r="F107" s="99"/>
      <c r="G107" s="166">
        <v>0</v>
      </c>
      <c r="H107" s="85">
        <v>0.05</v>
      </c>
      <c r="I107" s="110"/>
      <c r="J107" s="120"/>
      <c r="K107" s="42"/>
      <c r="L107" s="33"/>
      <c r="M107" s="46"/>
      <c r="N107" s="54"/>
      <c r="O107" s="34"/>
      <c r="P107" s="24"/>
      <c r="Q107" s="11"/>
      <c r="R107" s="17"/>
    </row>
    <row r="108" spans="1:18" s="10" customFormat="1" x14ac:dyDescent="0.25">
      <c r="A108" s="133" t="s">
        <v>108</v>
      </c>
      <c r="B108" s="8"/>
      <c r="C108" s="13"/>
      <c r="D108" s="13"/>
      <c r="E108" s="169"/>
      <c r="F108" s="28"/>
      <c r="G108" s="158"/>
      <c r="H108" s="9"/>
      <c r="I108" s="112"/>
      <c r="J108" s="119"/>
      <c r="K108" s="39"/>
      <c r="L108" s="9"/>
      <c r="M108" s="88"/>
      <c r="N108" s="51"/>
      <c r="O108" s="13"/>
      <c r="P108" s="9"/>
      <c r="Q108" s="9"/>
      <c r="R108" s="9"/>
    </row>
    <row r="109" spans="1:18" s="10" customFormat="1" ht="16.5" thickBot="1" x14ac:dyDescent="0.3">
      <c r="A109" s="109"/>
      <c r="B109" s="72" t="s">
        <v>108</v>
      </c>
      <c r="C109" s="56"/>
      <c r="D109" s="56"/>
      <c r="E109" s="170"/>
      <c r="F109" s="57"/>
      <c r="G109" s="159"/>
      <c r="H109" s="58"/>
      <c r="I109" s="111"/>
      <c r="J109" s="115"/>
      <c r="K109" s="87">
        <f>I110</f>
        <v>0</v>
      </c>
      <c r="L109" s="61">
        <v>0</v>
      </c>
      <c r="M109" s="60"/>
      <c r="N109" s="62"/>
      <c r="O109" s="56"/>
      <c r="P109" s="9"/>
      <c r="Q109" s="9"/>
      <c r="R109" s="9"/>
    </row>
    <row r="110" spans="1:18" s="12" customFormat="1" x14ac:dyDescent="0.25">
      <c r="A110" s="82"/>
      <c r="B110" s="71"/>
      <c r="C110" s="176"/>
      <c r="D110" s="176"/>
      <c r="E110" s="171"/>
      <c r="F110" s="98"/>
      <c r="G110" s="160"/>
      <c r="H110" s="29"/>
      <c r="I110" s="81">
        <f>(G111*H111)+(G112*H112)+(G113*H113)+(G114*H114)</f>
        <v>0</v>
      </c>
      <c r="J110" s="116">
        <v>0.1</v>
      </c>
      <c r="K110" s="40"/>
      <c r="L110" s="29"/>
      <c r="M110" s="44"/>
      <c r="N110" s="52"/>
      <c r="O110" s="30"/>
      <c r="P110" s="22"/>
      <c r="Q110" s="15"/>
      <c r="R110" s="16"/>
    </row>
    <row r="111" spans="1:18" s="12" customFormat="1" ht="39" customHeight="1" x14ac:dyDescent="0.25">
      <c r="A111" s="64"/>
      <c r="B111" s="67"/>
      <c r="D111" s="73" t="s">
        <v>110</v>
      </c>
      <c r="E111" s="172" t="s">
        <v>36</v>
      </c>
      <c r="F111" s="99"/>
      <c r="G111" s="166">
        <v>0</v>
      </c>
      <c r="H111" s="35">
        <v>0.25</v>
      </c>
      <c r="I111" s="41"/>
      <c r="J111" s="117"/>
      <c r="K111" s="41"/>
      <c r="L111" s="31"/>
      <c r="M111" s="45"/>
      <c r="N111" s="53"/>
      <c r="O111" s="32"/>
      <c r="P111" s="101"/>
      <c r="Q111" s="101"/>
      <c r="R111" s="101"/>
    </row>
    <row r="112" spans="1:18" s="12" customFormat="1" ht="39" customHeight="1" x14ac:dyDescent="0.25">
      <c r="A112" s="64"/>
      <c r="B112" s="67"/>
      <c r="D112" s="73" t="s">
        <v>111</v>
      </c>
      <c r="E112" s="172" t="s">
        <v>36</v>
      </c>
      <c r="F112" s="99"/>
      <c r="G112" s="166">
        <v>0</v>
      </c>
      <c r="H112" s="35">
        <v>0.25</v>
      </c>
      <c r="I112" s="41"/>
      <c r="J112" s="117"/>
      <c r="K112" s="41"/>
      <c r="L112" s="31"/>
      <c r="M112" s="45"/>
      <c r="N112" s="53"/>
      <c r="O112" s="32"/>
      <c r="P112" s="101"/>
      <c r="Q112" s="101"/>
      <c r="R112" s="101"/>
    </row>
    <row r="113" spans="1:18" s="12" customFormat="1" ht="39" customHeight="1" x14ac:dyDescent="0.25">
      <c r="A113" s="64"/>
      <c r="B113" s="67"/>
      <c r="D113" s="73" t="s">
        <v>112</v>
      </c>
      <c r="E113" s="172" t="s">
        <v>36</v>
      </c>
      <c r="F113" s="99"/>
      <c r="G113" s="166">
        <v>0</v>
      </c>
      <c r="H113" s="35">
        <v>0.25</v>
      </c>
      <c r="I113" s="41"/>
      <c r="J113" s="117"/>
      <c r="K113" s="41"/>
      <c r="L113" s="31"/>
      <c r="M113" s="45"/>
      <c r="N113" s="53"/>
      <c r="O113" s="32"/>
      <c r="P113" s="101"/>
      <c r="Q113" s="101"/>
      <c r="R113" s="101"/>
    </row>
    <row r="114" spans="1:18" s="12" customFormat="1" ht="33.4" customHeight="1" x14ac:dyDescent="0.25">
      <c r="A114" s="150"/>
      <c r="B114" s="70"/>
      <c r="C114" s="73"/>
      <c r="D114" s="73" t="s">
        <v>113</v>
      </c>
      <c r="E114" s="172" t="s">
        <v>36</v>
      </c>
      <c r="F114" s="99"/>
      <c r="G114" s="166">
        <v>0</v>
      </c>
      <c r="H114" s="35">
        <v>0.25</v>
      </c>
      <c r="I114" s="41"/>
      <c r="J114" s="117"/>
      <c r="K114" s="41"/>
      <c r="L114" s="31"/>
      <c r="M114" s="45"/>
      <c r="N114" s="53"/>
      <c r="O114" s="32"/>
      <c r="P114" s="101"/>
      <c r="Q114" s="101"/>
      <c r="R114" s="101"/>
    </row>
    <row r="115" spans="1:18" s="12" customFormat="1" ht="33.4" customHeight="1" thickBot="1" x14ac:dyDescent="0.3">
      <c r="A115" s="135"/>
      <c r="B115" s="136"/>
      <c r="C115" s="137"/>
      <c r="D115" s="137"/>
      <c r="E115" s="174"/>
      <c r="F115" s="138"/>
      <c r="G115" s="164"/>
      <c r="H115" s="139"/>
      <c r="I115" s="140"/>
      <c r="J115" s="141"/>
      <c r="K115" s="142"/>
      <c r="L115" s="143"/>
      <c r="M115" s="144"/>
      <c r="N115" s="145"/>
      <c r="O115" s="146"/>
      <c r="P115" s="25"/>
      <c r="Q115" s="19"/>
      <c r="R115" s="20"/>
    </row>
    <row r="116" spans="1:18" x14ac:dyDescent="0.3">
      <c r="I116" s="113"/>
      <c r="J116" s="121"/>
    </row>
    <row r="117" spans="1:18" x14ac:dyDescent="0.3">
      <c r="A117" s="3" t="s">
        <v>43</v>
      </c>
      <c r="I117" s="113"/>
      <c r="J117" s="121"/>
    </row>
    <row r="118" spans="1:18" x14ac:dyDescent="0.3">
      <c r="I118" s="113"/>
    </row>
    <row r="119" spans="1:18" x14ac:dyDescent="0.3">
      <c r="I119" s="113"/>
    </row>
    <row r="120" spans="1:18" x14ac:dyDescent="0.3">
      <c r="I120" s="113"/>
    </row>
    <row r="121" spans="1:18" x14ac:dyDescent="0.3">
      <c r="I121" s="113"/>
    </row>
  </sheetData>
  <mergeCells count="16">
    <mergeCell ref="A38:A40"/>
    <mergeCell ref="A48:A52"/>
    <mergeCell ref="C82:D82"/>
    <mergeCell ref="C48:D48"/>
    <mergeCell ref="C54:D54"/>
    <mergeCell ref="C70:D70"/>
    <mergeCell ref="C64:D64"/>
    <mergeCell ref="B63:D63"/>
    <mergeCell ref="O2:O4"/>
    <mergeCell ref="F2:F4"/>
    <mergeCell ref="C10:D10"/>
    <mergeCell ref="C110:D110"/>
    <mergeCell ref="C91:D91"/>
    <mergeCell ref="C13:D13"/>
    <mergeCell ref="C22:D22"/>
    <mergeCell ref="C31:D31"/>
  </mergeCells>
  <phoneticPr fontId="14" type="noConversion"/>
  <conditionalFormatting sqref="N6">
    <cfRule type="cellIs" dxfId="2" priority="1" operator="between">
      <formula>0</formula>
      <formula>1.67</formula>
    </cfRule>
    <cfRule type="cellIs" dxfId="1" priority="2" operator="between">
      <formula>1.68</formula>
      <formula>3.35</formula>
    </cfRule>
    <cfRule type="cellIs" dxfId="0" priority="3" operator="between">
      <formula>3.36</formula>
      <formula>5</formula>
    </cfRule>
  </conditionalFormatting>
  <printOptions horizontalCentered="1"/>
  <pageMargins left="0.2" right="0.2" top="0.5" bottom="0.5" header="0.3" footer="0.3"/>
  <pageSetup scale="48" fitToHeight="2" orientation="portrait" r:id="rId1"/>
  <headerFooter>
    <oddFooter>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D40B9415F8D24CAA83D6E0C50CFAB6" ma:contentTypeVersion="13" ma:contentTypeDescription="Create a new document." ma:contentTypeScope="" ma:versionID="9142209197fd60ffefb72ff986f85d91">
  <xsd:schema xmlns:xsd="http://www.w3.org/2001/XMLSchema" xmlns:xs="http://www.w3.org/2001/XMLSchema" xmlns:p="http://schemas.microsoft.com/office/2006/metadata/properties" xmlns:ns2="1d748898-f28d-48f3-b24a-e63313039240" xmlns:ns3="2aebe784-8886-4e22-bf61-b50c4df2a344" targetNamespace="http://schemas.microsoft.com/office/2006/metadata/properties" ma:root="true" ma:fieldsID="5d90367d631514d5622c29e705bad7e8" ns2:_="" ns3:_="">
    <xsd:import namespace="1d748898-f28d-48f3-b24a-e63313039240"/>
    <xsd:import namespace="2aebe784-8886-4e22-bf61-b50c4df2a3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48898-f28d-48f3-b24a-e633130392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fa4ee4a-babc-4537-8b03-8da910cb7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be784-8886-4e22-bf61-b50c4df2a34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becdca1-c77f-458d-8ee6-7aaa2d10b3ac}" ma:internalName="TaxCatchAll" ma:showField="CatchAllData" ma:web="2aebe784-8886-4e22-bf61-b50c4df2a3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748898-f28d-48f3-b24a-e63313039240">
      <Terms xmlns="http://schemas.microsoft.com/office/infopath/2007/PartnerControls"/>
    </lcf76f155ced4ddcb4097134ff3c332f>
    <TaxCatchAll xmlns="2aebe784-8886-4e22-bf61-b50c4df2a344" xsi:nil="true"/>
  </documentManagement>
</p:properties>
</file>

<file path=customXml/itemProps1.xml><?xml version="1.0" encoding="utf-8"?>
<ds:datastoreItem xmlns:ds="http://schemas.openxmlformats.org/officeDocument/2006/customXml" ds:itemID="{3BB084A6-4225-4B1E-A115-2C0AC11DB455}"/>
</file>

<file path=customXml/itemProps2.xml><?xml version="1.0" encoding="utf-8"?>
<ds:datastoreItem xmlns:ds="http://schemas.openxmlformats.org/officeDocument/2006/customXml" ds:itemID="{3A856D69-C37D-4F23-9B8B-AABC37DD46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E8AA9-4447-4E05-838D-F4D5F1E70FD0}">
  <ds:schemaRefs>
    <ds:schemaRef ds:uri="http://schemas.microsoft.com/office/2006/metadata/properties"/>
    <ds:schemaRef ds:uri="http://schemas.microsoft.com/office/infopath/2007/PartnerControls"/>
    <ds:schemaRef ds:uri="1d748898-f28d-48f3-b24a-e63313039240"/>
    <ds:schemaRef ds:uri="2aebe784-8886-4e22-bf61-b50c4df2a3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FR Scoring</vt:lpstr>
      <vt:lpstr>'FR Scoring'!Print_Area</vt:lpstr>
      <vt:lpstr>'FR Scoring'!Print_Titles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Harrington</dc:creator>
  <cp:lastModifiedBy>Philip Pereira</cp:lastModifiedBy>
  <cp:lastPrinted>2025-07-17T17:22:22Z</cp:lastPrinted>
  <dcterms:created xsi:type="dcterms:W3CDTF">2021-05-18T16:31:44Z</dcterms:created>
  <dcterms:modified xsi:type="dcterms:W3CDTF">2025-11-03T16:56:29Z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0x0101005FD40B9415F8D24CAA83D6E0C50CFAB6</vt:lpwstr>
  </property>
  <property fmtid="{D5CDD505-2E9C-101B-9397-08002B2CF9AE}" pid="3" name="Order">
    <vt:r8>2400000</vt:r8>
  </property>
  <property fmtid="{D5CDD505-2E9C-101B-9397-08002B2CF9AE}" pid="4" name="MediaServiceImageTags">
    <vt:lpwstr/>
  </property>
</Properties>
</file>